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keaas-my.sharepoint.com/personal/hege_forus_okea_no/Documents/"/>
    </mc:Choice>
  </mc:AlternateContent>
  <xr:revisionPtr revIDLastSave="0" documentId="8_{5953B072-DD30-4B71-B084-BF212BAC1BC5}" xr6:coauthVersionLast="47" xr6:coauthVersionMax="47" xr10:uidLastSave="{00000000-0000-0000-0000-000000000000}"/>
  <bookViews>
    <workbookView xWindow="-108" yWindow="-108" windowWidth="30936" windowHeight="16896" firstSheet="2" activeTab="2" xr2:uid="{8E338EE1-F4B2-495F-B8F7-7F1F37B7F41A}"/>
  </bookViews>
  <sheets>
    <sheet name="Income statement" sheetId="4" r:id="rId1"/>
    <sheet name="Balance sheet" sheetId="5" r:id="rId2"/>
    <sheet name="Cash flow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5" l="1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C35" i="5"/>
  <c r="C35" i="4"/>
  <c r="C28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3" i="4"/>
  <c r="D39" i="6" l="1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D30" i="6"/>
  <c r="E30" i="6"/>
  <c r="F30" i="6"/>
  <c r="G30" i="6"/>
  <c r="G41" i="6" s="1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58" i="5"/>
  <c r="D59" i="5" s="1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D44" i="5"/>
  <c r="E44" i="5"/>
  <c r="E58" i="5" s="1"/>
  <c r="E59" i="5" s="1"/>
  <c r="F44" i="5"/>
  <c r="G44" i="5"/>
  <c r="H44" i="5"/>
  <c r="I44" i="5"/>
  <c r="J44" i="5"/>
  <c r="K44" i="5"/>
  <c r="L44" i="5"/>
  <c r="L58" i="5" s="1"/>
  <c r="L59" i="5" s="1"/>
  <c r="M44" i="5"/>
  <c r="M58" i="5" s="1"/>
  <c r="M59" i="5" s="1"/>
  <c r="N44" i="5"/>
  <c r="O44" i="5"/>
  <c r="P44" i="5"/>
  <c r="Q44" i="5"/>
  <c r="R44" i="5"/>
  <c r="S44" i="5"/>
  <c r="T44" i="5"/>
  <c r="T58" i="5" s="1"/>
  <c r="T59" i="5" s="1"/>
  <c r="U44" i="5"/>
  <c r="U58" i="5" s="1"/>
  <c r="U59" i="5" s="1"/>
  <c r="V44" i="5"/>
  <c r="W44" i="5"/>
  <c r="X44" i="5"/>
  <c r="Y44" i="5"/>
  <c r="Z44" i="5"/>
  <c r="AA44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D14" i="5"/>
  <c r="D27" i="5" s="1"/>
  <c r="E14" i="5"/>
  <c r="E27" i="5" s="1"/>
  <c r="F14" i="5"/>
  <c r="F27" i="5" s="1"/>
  <c r="G14" i="5"/>
  <c r="G27" i="5" s="1"/>
  <c r="H14" i="5"/>
  <c r="H27" i="5" s="1"/>
  <c r="I14" i="5"/>
  <c r="I27" i="5" s="1"/>
  <c r="J14" i="5"/>
  <c r="J27" i="5" s="1"/>
  <c r="K14" i="5"/>
  <c r="K27" i="5" s="1"/>
  <c r="L14" i="5"/>
  <c r="L27" i="5" s="1"/>
  <c r="M14" i="5"/>
  <c r="M27" i="5" s="1"/>
  <c r="N14" i="5"/>
  <c r="N27" i="5" s="1"/>
  <c r="O14" i="5"/>
  <c r="O27" i="5" s="1"/>
  <c r="P14" i="5"/>
  <c r="P27" i="5" s="1"/>
  <c r="Q14" i="5"/>
  <c r="Q27" i="5" s="1"/>
  <c r="R14" i="5"/>
  <c r="R27" i="5" s="1"/>
  <c r="S14" i="5"/>
  <c r="S27" i="5" s="1"/>
  <c r="T14" i="5"/>
  <c r="T27" i="5" s="1"/>
  <c r="U14" i="5"/>
  <c r="U27" i="5" s="1"/>
  <c r="V14" i="5"/>
  <c r="V27" i="5" s="1"/>
  <c r="W14" i="5"/>
  <c r="W27" i="5" s="1"/>
  <c r="X14" i="5"/>
  <c r="X27" i="5" s="1"/>
  <c r="Y14" i="5"/>
  <c r="Y27" i="5" s="1"/>
  <c r="Z14" i="5"/>
  <c r="Z27" i="5" s="1"/>
  <c r="AA14" i="5"/>
  <c r="AA27" i="5" s="1"/>
  <c r="Y41" i="6" l="1"/>
  <c r="Q41" i="6"/>
  <c r="I41" i="6"/>
  <c r="J41" i="6"/>
  <c r="R41" i="6"/>
  <c r="Z41" i="6"/>
  <c r="O41" i="6"/>
  <c r="H41" i="6"/>
  <c r="W41" i="6"/>
  <c r="P41" i="6"/>
  <c r="X41" i="6"/>
  <c r="S41" i="6"/>
  <c r="K41" i="6"/>
  <c r="V41" i="6"/>
  <c r="N41" i="6"/>
  <c r="F41" i="6"/>
  <c r="U41" i="6"/>
  <c r="M41" i="6"/>
  <c r="E41" i="6"/>
  <c r="T41" i="6"/>
  <c r="L41" i="6"/>
  <c r="D41" i="6"/>
  <c r="Z58" i="5"/>
  <c r="Z59" i="5" s="1"/>
  <c r="R58" i="5"/>
  <c r="R59" i="5" s="1"/>
  <c r="J58" i="5"/>
  <c r="J59" i="5" s="1"/>
  <c r="K58" i="5"/>
  <c r="K59" i="5" s="1"/>
  <c r="Y58" i="5"/>
  <c r="Y59" i="5" s="1"/>
  <c r="Q58" i="5"/>
  <c r="Q59" i="5" s="1"/>
  <c r="I58" i="5"/>
  <c r="I59" i="5" s="1"/>
  <c r="X58" i="5"/>
  <c r="X59" i="5" s="1"/>
  <c r="P58" i="5"/>
  <c r="P59" i="5" s="1"/>
  <c r="H58" i="5"/>
  <c r="H59" i="5" s="1"/>
  <c r="AA58" i="5"/>
  <c r="AA59" i="5" s="1"/>
  <c r="W58" i="5"/>
  <c r="W59" i="5" s="1"/>
  <c r="O58" i="5"/>
  <c r="O59" i="5" s="1"/>
  <c r="G58" i="5"/>
  <c r="G59" i="5" s="1"/>
  <c r="V58" i="5"/>
  <c r="V59" i="5" s="1"/>
  <c r="N58" i="5"/>
  <c r="N59" i="5" s="1"/>
  <c r="F58" i="5"/>
  <c r="F59" i="5" s="1"/>
  <c r="S58" i="5"/>
  <c r="S59" i="5" s="1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G18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D8" i="4"/>
  <c r="D37" i="4" s="1"/>
  <c r="E8" i="4"/>
  <c r="E37" i="4" s="1"/>
  <c r="F8" i="4"/>
  <c r="F37" i="4" s="1"/>
  <c r="G8" i="4"/>
  <c r="G37" i="4" s="1"/>
  <c r="H8" i="4"/>
  <c r="H18" i="4" s="1"/>
  <c r="I8" i="4"/>
  <c r="I18" i="4" s="1"/>
  <c r="J8" i="4"/>
  <c r="K8" i="4"/>
  <c r="K37" i="4" s="1"/>
  <c r="L8" i="4"/>
  <c r="L37" i="4" s="1"/>
  <c r="M8" i="4"/>
  <c r="M37" i="4" s="1"/>
  <c r="N8" i="4"/>
  <c r="N37" i="4" s="1"/>
  <c r="O8" i="4"/>
  <c r="O37" i="4" s="1"/>
  <c r="P8" i="4"/>
  <c r="P18" i="4" s="1"/>
  <c r="Q8" i="4"/>
  <c r="Q18" i="4" s="1"/>
  <c r="R8" i="4"/>
  <c r="S8" i="4"/>
  <c r="S37" i="4" s="1"/>
  <c r="T8" i="4"/>
  <c r="T37" i="4" s="1"/>
  <c r="U8" i="4"/>
  <c r="U37" i="4" s="1"/>
  <c r="V8" i="4"/>
  <c r="V37" i="4" s="1"/>
  <c r="X8" i="4"/>
  <c r="X18" i="4" s="1"/>
  <c r="Y8" i="4"/>
  <c r="Y18" i="4" s="1"/>
  <c r="Z8" i="4"/>
  <c r="J18" i="4" l="1"/>
  <c r="J25" i="4" s="1"/>
  <c r="J28" i="4" s="1"/>
  <c r="J35" i="4" s="1"/>
  <c r="Z18" i="4"/>
  <c r="Z25" i="4" s="1"/>
  <c r="Z28" i="4" s="1"/>
  <c r="Z35" i="4" s="1"/>
  <c r="R18" i="4"/>
  <c r="R25" i="4" s="1"/>
  <c r="R28" i="4" s="1"/>
  <c r="R35" i="4" s="1"/>
  <c r="K18" i="4"/>
  <c r="K25" i="4" s="1"/>
  <c r="K28" i="4" s="1"/>
  <c r="K35" i="4" s="1"/>
  <c r="V18" i="4"/>
  <c r="V25" i="4" s="1"/>
  <c r="V28" i="4" s="1"/>
  <c r="V35" i="4" s="1"/>
  <c r="F18" i="4"/>
  <c r="F25" i="4" s="1"/>
  <c r="F28" i="4" s="1"/>
  <c r="F35" i="4" s="1"/>
  <c r="U18" i="4"/>
  <c r="U25" i="4" s="1"/>
  <c r="U28" i="4" s="1"/>
  <c r="U35" i="4" s="1"/>
  <c r="E18" i="4"/>
  <c r="E25" i="4" s="1"/>
  <c r="E28" i="4" s="1"/>
  <c r="E35" i="4" s="1"/>
  <c r="Z37" i="4"/>
  <c r="S18" i="4"/>
  <c r="S25" i="4" s="1"/>
  <c r="S28" i="4" s="1"/>
  <c r="S35" i="4" s="1"/>
  <c r="O18" i="4"/>
  <c r="O25" i="4" s="1"/>
  <c r="O28" i="4" s="1"/>
  <c r="O35" i="4" s="1"/>
  <c r="R37" i="4"/>
  <c r="G25" i="4"/>
  <c r="G28" i="4" s="1"/>
  <c r="G35" i="4" s="1"/>
  <c r="N18" i="4"/>
  <c r="N25" i="4" s="1"/>
  <c r="N28" i="4" s="1"/>
  <c r="N35" i="4" s="1"/>
  <c r="M18" i="4"/>
  <c r="M25" i="4" s="1"/>
  <c r="M28" i="4" s="1"/>
  <c r="M35" i="4" s="1"/>
  <c r="J37" i="4"/>
  <c r="Y37" i="4"/>
  <c r="Q37" i="4"/>
  <c r="I37" i="4"/>
  <c r="T18" i="4"/>
  <c r="T25" i="4" s="1"/>
  <c r="T28" i="4" s="1"/>
  <c r="T35" i="4" s="1"/>
  <c r="L18" i="4"/>
  <c r="L25" i="4" s="1"/>
  <c r="L28" i="4" s="1"/>
  <c r="L35" i="4" s="1"/>
  <c r="D18" i="4"/>
  <c r="D25" i="4" s="1"/>
  <c r="D28" i="4" s="1"/>
  <c r="D35" i="4" s="1"/>
  <c r="X37" i="4"/>
  <c r="P37" i="4"/>
  <c r="H37" i="4"/>
  <c r="Y25" i="4"/>
  <c r="Y28" i="4" s="1"/>
  <c r="Y35" i="4" s="1"/>
  <c r="Q25" i="4"/>
  <c r="Q28" i="4" s="1"/>
  <c r="Q35" i="4" s="1"/>
  <c r="I25" i="4"/>
  <c r="I28" i="4" s="1"/>
  <c r="I35" i="4" s="1"/>
  <c r="X25" i="4"/>
  <c r="X28" i="4" s="1"/>
  <c r="X35" i="4" s="1"/>
  <c r="P25" i="4"/>
  <c r="P28" i="4" s="1"/>
  <c r="P35" i="4" s="1"/>
  <c r="H25" i="4"/>
  <c r="H28" i="4" s="1"/>
  <c r="H35" i="4" s="1"/>
  <c r="W8" i="4" l="1"/>
  <c r="W37" i="4" l="1"/>
  <c r="W18" i="4"/>
  <c r="W25" i="4" s="1"/>
  <c r="W28" i="4" s="1"/>
  <c r="W35" i="4" s="1"/>
  <c r="C44" i="5" l="1"/>
  <c r="C39" i="6" l="1"/>
  <c r="C30" i="6" l="1"/>
  <c r="C19" i="6" l="1"/>
  <c r="C41" i="6" s="1"/>
  <c r="C54" i="5" l="1"/>
  <c r="C58" i="5" s="1"/>
  <c r="C23" i="5"/>
  <c r="C59" i="5" l="1"/>
  <c r="C14" i="5"/>
  <c r="C27" i="5" s="1"/>
  <c r="C23" i="4" l="1"/>
  <c r="C8" i="4"/>
  <c r="C37" i="4" s="1"/>
  <c r="C16" i="4"/>
  <c r="C18" i="4" l="1"/>
  <c r="C25" i="4" s="1"/>
</calcChain>
</file>

<file path=xl/sharedStrings.xml><?xml version="1.0" encoding="utf-8"?>
<sst xmlns="http://schemas.openxmlformats.org/spreadsheetml/2006/main" count="166" uniqueCount="141">
  <si>
    <t>OKEA ASA - Income Statement</t>
  </si>
  <si>
    <t>Amounts in USD million</t>
  </si>
  <si>
    <t>Q1 2019*</t>
  </si>
  <si>
    <t>Q2 2019*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</si>
  <si>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</si>
  <si>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</si>
  <si>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</si>
  <si>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</si>
  <si>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</si>
  <si>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</si>
  <si>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</si>
  <si>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</si>
  <si>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</si>
  <si>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</si>
  <si>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</si>
  <si>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</si>
  <si>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</si>
  <si>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</si>
  <si>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</si>
  <si>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</si>
  <si>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</si>
  <si>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</si>
  <si>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</si>
  <si>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</si>
  <si>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</si>
  <si>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</si>
  <si>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Revenues from crude oil and gas sales</t>
  </si>
  <si>
    <t>YME compensation contract breach</t>
  </si>
  <si>
    <t>Other operating income / loss (-)</t>
  </si>
  <si>
    <t>Total operating income</t>
  </si>
  <si>
    <t>Production expenses</t>
  </si>
  <si>
    <t>Changes in over/underlift positions and production inventory</t>
  </si>
  <si>
    <t>Exploration expenses</t>
  </si>
  <si>
    <t>Depreciation, depletion and amortization</t>
  </si>
  <si>
    <t>Impairment</t>
  </si>
  <si>
    <t>General and administrative expenses</t>
  </si>
  <si>
    <t>Total operating expenses</t>
  </si>
  <si>
    <t>Profit / loss (-) from operating activities</t>
  </si>
  <si>
    <t>Finance income</t>
  </si>
  <si>
    <t>Finance costs</t>
  </si>
  <si>
    <t>Net exchange rate gain/loss (-)</t>
  </si>
  <si>
    <t>Net financial items</t>
  </si>
  <si>
    <t>Profit / loss (-) before income tax</t>
  </si>
  <si>
    <t>Taxes (-) / tax income (+)</t>
  </si>
  <si>
    <t xml:space="preserve">Net profit / loss (-) </t>
  </si>
  <si>
    <t>Other comprehensive income, net of tax:</t>
  </si>
  <si>
    <t>Foreign currency translation differences</t>
  </si>
  <si>
    <t xml:space="preserve">Remeasurements pensions, actuarial gain/loss (-) </t>
  </si>
  <si>
    <t>Total other comprehensive income, net of tax</t>
  </si>
  <si>
    <t xml:space="preserve">Total comprehensive income / loss (-) </t>
  </si>
  <si>
    <t>EBITDA</t>
  </si>
  <si>
    <t>*Restated</t>
  </si>
  <si>
    <t>OKEA ASA - Balance Sheet</t>
  </si>
  <si>
    <t>31.12.2018*</t>
  </si>
  <si>
    <t>31.03.2019*</t>
  </si>
  <si>
    <t>Assets:</t>
  </si>
  <si>
    <t>Goodwill</t>
  </si>
  <si>
    <t>Exploration and evaluation assets</t>
  </si>
  <si>
    <t xml:space="preserve">Oil and gas properties </t>
  </si>
  <si>
    <t>Buildings</t>
  </si>
  <si>
    <t>Furniture, fixtures and office equipment</t>
  </si>
  <si>
    <t>Right-of-use assets</t>
  </si>
  <si>
    <t>Tax refund, non-current</t>
  </si>
  <si>
    <t>Asset retirement reimbursement right</t>
  </si>
  <si>
    <t>Total non-current assets</t>
  </si>
  <si>
    <t>Trade and other receivables</t>
  </si>
  <si>
    <t>Financial investments</t>
  </si>
  <si>
    <t>Spareparts, equipment and inventory</t>
  </si>
  <si>
    <t>Tax refund, current</t>
  </si>
  <si>
    <t>Asset retirement reimbursement right, current</t>
  </si>
  <si>
    <t>Restricted cash</t>
  </si>
  <si>
    <t>Cash and cash equivalents</t>
  </si>
  <si>
    <t>Total current assets</t>
  </si>
  <si>
    <t>Assets classified as held for sale</t>
  </si>
  <si>
    <t>TOTAL ASSETS</t>
  </si>
  <si>
    <t>Equity and liabilities:</t>
  </si>
  <si>
    <t>Share capital</t>
  </si>
  <si>
    <t xml:space="preserve">Share premium </t>
  </si>
  <si>
    <t>Other paid in capital</t>
  </si>
  <si>
    <t>Retained earnings/loss (-)</t>
  </si>
  <si>
    <t>Total equity</t>
  </si>
  <si>
    <t>Asset retirement obligations</t>
  </si>
  <si>
    <t>Pension liabilities</t>
  </si>
  <si>
    <t>Lease liability</t>
  </si>
  <si>
    <t>Deferred tax liabilities</t>
  </si>
  <si>
    <t>Other provisions</t>
  </si>
  <si>
    <t>Interest bearing bond loans</t>
  </si>
  <si>
    <t>Other interest bearing liabilities</t>
  </si>
  <si>
    <t>Total non-current liabilities</t>
  </si>
  <si>
    <t>Trade and other payables</t>
  </si>
  <si>
    <t>Interest bearing bond loans, current</t>
  </si>
  <si>
    <t>Other interest bearing liabilities, current</t>
  </si>
  <si>
    <t>Income tax payable</t>
  </si>
  <si>
    <t>Lease liability - current</t>
  </si>
  <si>
    <t>Asset retirement obligations, current</t>
  </si>
  <si>
    <t>Public dues payable</t>
  </si>
  <si>
    <t>Provisions, current</t>
  </si>
  <si>
    <t>Total current liabilities</t>
  </si>
  <si>
    <t>Liabilities directly associated with assets classified as held for sale</t>
  </si>
  <si>
    <t>Total liabilities</t>
  </si>
  <si>
    <t>TOTAL EQUITY AND LIABILITIES</t>
  </si>
  <si>
    <t>OKEA ASA - Cash Flow Statement</t>
  </si>
  <si>
    <t>Q2 2019</t>
  </si>
  <si>
    <t>Q4 2019*</t>
  </si>
  <si>
    <t>Q1 2020*</t>
  </si>
  <si>
    <t>Q2 2020*</t>
  </si>
  <si>
    <t>Q3 2020*</t>
  </si>
  <si>
    <t>Q1 2021*</t>
  </si>
  <si>
    <t>Income tax paid/received</t>
  </si>
  <si>
    <t>Expensed exploration expenditures temporary capitalised</t>
  </si>
  <si>
    <t>Accretion asset retirement obligations/reimbursement right</t>
  </si>
  <si>
    <t>Asset retirement costs from billing (net after reimbursement)</t>
  </si>
  <si>
    <t>Gain from sales of licenses</t>
  </si>
  <si>
    <t>Interest expense</t>
  </si>
  <si>
    <t>Loss on financial assets</t>
  </si>
  <si>
    <t>Change in fair value contingent consideration</t>
  </si>
  <si>
    <t>Change in trade and other receivables, and inventory</t>
  </si>
  <si>
    <t>Change in trade and other payables</t>
  </si>
  <si>
    <t>Change in foreign exchange bond loans and other non-current items</t>
  </si>
  <si>
    <t>Net cash flow from / used in (-) operating activities</t>
  </si>
  <si>
    <t>Investment in exploration and evaluation assets</t>
  </si>
  <si>
    <t>Business combination, cash paid</t>
  </si>
  <si>
    <t>Investment in oil and gas properties</t>
  </si>
  <si>
    <t>Investment in furniture, fixtures and office machines</t>
  </si>
  <si>
    <t xml:space="preserve">Net investment in (-)/release of restricted cash </t>
  </si>
  <si>
    <t>Cash used on (-)/received from financial investments</t>
  </si>
  <si>
    <t>Investment in financial assets</t>
  </si>
  <si>
    <t>Proceeds from sales of buildings</t>
  </si>
  <si>
    <t>Proceeds from sales of licenses</t>
  </si>
  <si>
    <t>Net cash flow from / used in (-) investment activities</t>
  </si>
  <si>
    <t xml:space="preserve">Net proceeds from borrowings, bond loan </t>
  </si>
  <si>
    <t>Repayment/buy-back of borrowings, bond loan</t>
  </si>
  <si>
    <t>Repayment of other interest bearing liabilities</t>
  </si>
  <si>
    <t>Interest paid</t>
  </si>
  <si>
    <t>Payments of lease debt</t>
  </si>
  <si>
    <t>Dividend payments</t>
  </si>
  <si>
    <t>Net proceeds from share issues</t>
  </si>
  <si>
    <t>Net cash flow from / used in (-) financing activities</t>
  </si>
  <si>
    <t>Net increase / decrease (-) in cash and cash equivalents</t>
  </si>
  <si>
    <t xml:space="preserve">Effect of exchange rate fluctuation on cash </t>
  </si>
  <si>
    <t>*Reclassified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</si>
</sst>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_ &quot;kr&quot;\ * #,##0.00_ ;_ &quot;kr&quot;\ * \-#,##0.00_ ;_ &quot;kr&quot;\ * &quot;-&quot;??_ ;_ @_ "/>
    <numFmt numFmtId="168" formatCode="#,##0.0;\-#,##0.0;&quot;-&quot;"/>
    <numFmt numFmtId="169" formatCode="0.0_)%;[Red]\(0.0_ %\);0.0_)%"/>
    <numFmt numFmtId="170" formatCode="#,##0_);[Red]\(#,##0\);\-_)"/>
    <numFmt numFmtId="171" formatCode="[$-414]mmm\.\ yy;@"/>
    <numFmt numFmtId="172" formatCode="#,##0.0\ \ ;[Red]\(#,##0.0\)"/>
    <numFmt numFmtId="173" formatCode="#,##0.00\ \ ;[Red]\(#,##0.00\)"/>
    <numFmt numFmtId="174" formatCode="#,##0;\-#,##0;&quot;-&quot;"/>
    <numFmt numFmtId="175" formatCode="&quot; &quot;#,##0.00&quot; &quot;;&quot;-&quot;#,##0.00&quot; &quot;;&quot; -&quot;00&quot; &quot;;&quot; &quot;@&quot; &quot;"/>
    <numFmt numFmtId="176" formatCode="#,##0_ ;\-#,##0\ 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2"/>
      <name val="Times New Roman"/>
      <family val="1"/>
    </font>
    <font>
      <b/>
      <sz val="18"/>
      <name val="Times New Roman"/>
      <family val="1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theme="1"/>
      <name val="Skrifttype i brødteks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8"/>
      <color indexed="9"/>
      <name val="Univers 45 Light"/>
    </font>
    <font>
      <sz val="8"/>
      <name val="Univers 45 Light"/>
    </font>
    <font>
      <sz val="8"/>
      <color indexed="8"/>
      <name val="Univers 45 Light"/>
    </font>
    <font>
      <sz val="10"/>
      <name val="Palatino"/>
      <family val="1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2"/>
      <name val="Arial MT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15"/>
        <bgColor indexed="9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3">
    <xf numFmtId="0" fontId="0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4" fillId="7" borderId="0" applyNumberFormat="0" applyBorder="0" applyAlignment="0" applyProtection="0"/>
    <xf numFmtId="0" fontId="13" fillId="31" borderId="0" applyNumberFormat="0" applyBorder="0" applyAlignment="0" applyProtection="0"/>
    <xf numFmtId="0" fontId="4" fillId="10" borderId="0" applyNumberFormat="0" applyBorder="0" applyAlignment="0" applyProtection="0"/>
    <xf numFmtId="0" fontId="13" fillId="32" borderId="0" applyNumberFormat="0" applyBorder="0" applyAlignment="0" applyProtection="0"/>
    <xf numFmtId="0" fontId="4" fillId="13" borderId="0" applyNumberFormat="0" applyBorder="0" applyAlignment="0" applyProtection="0"/>
    <xf numFmtId="0" fontId="13" fillId="35" borderId="0" applyNumberFormat="0" applyBorder="0" applyAlignment="0" applyProtection="0"/>
    <xf numFmtId="0" fontId="4" fillId="16" borderId="0" applyNumberFormat="0" applyBorder="0" applyAlignment="0" applyProtection="0"/>
    <xf numFmtId="0" fontId="13" fillId="36" borderId="0" applyNumberFormat="0" applyBorder="0" applyAlignment="0" applyProtection="0"/>
    <xf numFmtId="0" fontId="4" fillId="19" borderId="0" applyNumberFormat="0" applyBorder="0" applyAlignment="0" applyProtection="0"/>
    <xf numFmtId="0" fontId="13" fillId="37" borderId="0" applyNumberFormat="0" applyBorder="0" applyAlignment="0" applyProtection="0"/>
    <xf numFmtId="0" fontId="4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4" fillId="25" borderId="0" applyNumberFormat="0" applyBorder="0" applyAlignment="0" applyProtection="0"/>
    <xf numFmtId="0" fontId="15" fillId="42" borderId="6" applyNumberFormat="0" applyAlignment="0" applyProtection="0"/>
    <xf numFmtId="0" fontId="15" fillId="42" borderId="6" applyNumberFormat="0" applyAlignment="0" applyProtection="0"/>
    <xf numFmtId="0" fontId="3" fillId="3" borderId="2" applyNumberFormat="0" applyAlignment="0" applyProtection="0"/>
    <xf numFmtId="0" fontId="16" fillId="43" borderId="7" applyNumberFormat="0" applyAlignment="0" applyProtection="0"/>
    <xf numFmtId="164" fontId="1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5" fontId="21" fillId="44" borderId="8">
      <alignment horizontal="center"/>
      <protection locked="0"/>
    </xf>
    <xf numFmtId="169" fontId="21" fillId="44" borderId="8" applyAlignment="0">
      <protection locked="0"/>
    </xf>
    <xf numFmtId="170" fontId="21" fillId="44" borderId="8" applyAlignment="0">
      <protection locked="0"/>
    </xf>
    <xf numFmtId="0" fontId="22" fillId="0" borderId="0"/>
    <xf numFmtId="0" fontId="23" fillId="0" borderId="0"/>
    <xf numFmtId="0" fontId="24" fillId="26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" fillId="0" borderId="1" applyNumberFormat="0" applyFill="0" applyAlignment="0" applyProtection="0"/>
    <xf numFmtId="0" fontId="27" fillId="0" borderId="0" applyNumberFormat="0" applyFill="0" applyBorder="0" applyAlignment="0" applyProtection="0"/>
    <xf numFmtId="171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9" borderId="6" applyNumberFormat="0" applyAlignment="0" applyProtection="0"/>
    <xf numFmtId="0" fontId="30" fillId="29" borderId="6" applyNumberFormat="0" applyAlignment="0" applyProtection="0"/>
    <xf numFmtId="0" fontId="6" fillId="45" borderId="0">
      <alignment horizontal="right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0" fontId="33" fillId="46" borderId="0" applyNumberFormat="0" applyBorder="0" applyAlignment="0" applyProtection="0"/>
    <xf numFmtId="0" fontId="3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47" borderId="13" applyNumberFormat="0" applyFont="0" applyAlignment="0" applyProtection="0"/>
    <xf numFmtId="0" fontId="9" fillId="47" borderId="13" applyNumberFormat="0" applyFont="0" applyAlignment="0" applyProtection="0"/>
    <xf numFmtId="0" fontId="9" fillId="4" borderId="3" applyNumberFormat="0" applyFont="0" applyAlignment="0" applyProtection="0"/>
    <xf numFmtId="172" fontId="36" fillId="0" borderId="0" applyFont="0" applyFill="0" applyBorder="0" applyAlignment="0" applyProtection="0">
      <alignment horizontal="right"/>
    </xf>
    <xf numFmtId="173" fontId="36" fillId="48" borderId="0" applyFont="0" applyFill="0" applyBorder="0" applyAlignment="0" applyProtection="0">
      <protection locked="0"/>
    </xf>
    <xf numFmtId="0" fontId="37" fillId="42" borderId="14" applyNumberFormat="0" applyAlignment="0" applyProtection="0"/>
    <xf numFmtId="0" fontId="37" fillId="42" borderId="14" applyNumberFormat="0" applyAlignment="0" applyProtection="0"/>
    <xf numFmtId="0" fontId="38" fillId="0" borderId="15" applyNumberFormat="0" applyAlignment="0" applyProtection="0"/>
    <xf numFmtId="0" fontId="39" fillId="49" borderId="0" applyNumberFormat="0" applyFont="0" applyBorder="0" applyAlignment="0" applyProtection="0"/>
    <xf numFmtId="0" fontId="10" fillId="50" borderId="16" applyNumberFormat="0" applyFont="0" applyBorder="0" applyAlignment="0" applyProtection="0">
      <alignment horizontal="center"/>
    </xf>
    <xf numFmtId="0" fontId="10" fillId="51" borderId="16" applyNumberFormat="0" applyFont="0" applyBorder="0" applyAlignment="0" applyProtection="0">
      <alignment horizontal="center"/>
    </xf>
    <xf numFmtId="0" fontId="39" fillId="0" borderId="17" applyNumberFormat="0" applyAlignment="0" applyProtection="0"/>
    <xf numFmtId="0" fontId="39" fillId="0" borderId="18" applyNumberFormat="0" applyAlignment="0" applyProtection="0"/>
    <xf numFmtId="0" fontId="38" fillId="0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>
      <alignment horizontal="right"/>
    </xf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2" borderId="0"/>
    <xf numFmtId="4" fontId="40" fillId="46" borderId="20" applyNumberFormat="0" applyProtection="0">
      <alignment vertical="center"/>
    </xf>
    <xf numFmtId="4" fontId="40" fillId="46" borderId="20" applyNumberFormat="0" applyProtection="0">
      <alignment vertical="center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0" fontId="44" fillId="55" borderId="0" applyNumberFormat="0" applyFont="0" applyBorder="0" applyAlignment="0">
      <protection locked="0"/>
    </xf>
    <xf numFmtId="0" fontId="9" fillId="0" borderId="0"/>
    <xf numFmtId="0" fontId="45" fillId="56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174" fontId="9" fillId="0" borderId="0" applyFont="0" applyFill="0" applyBorder="0" applyAlignment="0" applyProtection="0">
      <alignment horizontal="right"/>
    </xf>
    <xf numFmtId="0" fontId="49" fillId="0" borderId="0"/>
    <xf numFmtId="167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1" fontId="51" fillId="57" borderId="0" applyNumberFormat="0" applyFont="0" applyBorder="0" applyAlignment="0" applyProtection="0">
      <protection hidden="1"/>
    </xf>
    <xf numFmtId="171" fontId="51" fillId="58" borderId="0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5" fillId="0" borderId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/>
  </cellStyleXfs>
  <cellXfs count="31">
    <xf numFmtId="0" fontId="0" fillId="0" borderId="0" xfId="0"/>
    <xf numFmtId="0" fontId="5" fillId="23" borderId="0" xfId="0" applyFont="1" applyFill="1"/>
    <xf numFmtId="0" fontId="0" fillId="23" borderId="0" xfId="0" applyFill="1"/>
    <xf numFmtId="0" fontId="7" fillId="23" borderId="4" xfId="0" applyFont="1" applyFill="1" applyBorder="1"/>
    <xf numFmtId="0" fontId="7" fillId="23" borderId="4" xfId="0" applyFont="1" applyFill="1" applyBorder="1" applyAlignment="1">
      <alignment horizontal="right"/>
    </xf>
    <xf numFmtId="0" fontId="8" fillId="23" borderId="0" xfId="0" applyFont="1" applyFill="1"/>
    <xf numFmtId="0" fontId="11" fillId="0" borderId="5" xfId="2" applyFont="1" applyBorder="1"/>
    <xf numFmtId="0" fontId="7" fillId="23" borderId="0" xfId="0" applyFont="1" applyFill="1"/>
    <xf numFmtId="0" fontId="7" fillId="23" borderId="5" xfId="0" applyFont="1" applyFill="1" applyBorder="1"/>
    <xf numFmtId="0" fontId="11" fillId="0" borderId="5" xfId="2" applyFont="1" applyBorder="1" applyAlignment="1">
      <alignment wrapText="1"/>
    </xf>
    <xf numFmtId="0" fontId="10" fillId="0" borderId="0" xfId="3" applyFont="1" applyAlignment="1">
      <alignment wrapText="1"/>
    </xf>
    <xf numFmtId="0" fontId="11" fillId="0" borderId="0" xfId="2" applyFont="1"/>
    <xf numFmtId="165" fontId="8" fillId="23" borderId="0" xfId="0" applyNumberFormat="1" applyFont="1" applyFill="1"/>
    <xf numFmtId="14" fontId="7" fillId="23" borderId="4" xfId="0" applyNumberFormat="1" applyFont="1" applyFill="1" applyBorder="1"/>
    <xf numFmtId="0" fontId="7" fillId="23" borderId="24" xfId="0" applyFont="1" applyFill="1" applyBorder="1"/>
    <xf numFmtId="0" fontId="7" fillId="23" borderId="23" xfId="0" applyFont="1" applyFill="1" applyBorder="1"/>
    <xf numFmtId="0" fontId="10" fillId="0" borderId="0" xfId="3" applyFont="1"/>
    <xf numFmtId="14" fontId="7" fillId="23" borderId="4" xfId="0" applyNumberFormat="1" applyFont="1" applyFill="1" applyBorder="1" applyAlignment="1">
      <alignment horizontal="right"/>
    </xf>
    <xf numFmtId="165" fontId="0" fillId="23" borderId="0" xfId="0" applyNumberFormat="1" applyFill="1"/>
    <xf numFmtId="0" fontId="11" fillId="0" borderId="5" xfId="3" applyFont="1" applyBorder="1"/>
    <xf numFmtId="176" fontId="8" fillId="23" borderId="0" xfId="0" applyNumberFormat="1" applyFont="1" applyFill="1"/>
    <xf numFmtId="176" fontId="7" fillId="23" borderId="5" xfId="0" applyNumberFormat="1" applyFont="1" applyFill="1" applyBorder="1"/>
    <xf numFmtId="0" fontId="8" fillId="23" borderId="23" xfId="0" applyFont="1" applyFill="1" applyBorder="1"/>
    <xf numFmtId="3" fontId="8" fillId="23" borderId="0" xfId="0" applyNumberFormat="1" applyFont="1" applyFill="1"/>
    <xf numFmtId="3" fontId="7" fillId="23" borderId="5" xfId="0" applyNumberFormat="1" applyFont="1" applyFill="1" applyBorder="1"/>
    <xf numFmtId="3" fontId="0" fillId="23" borderId="0" xfId="0" applyNumberFormat="1" applyFill="1"/>
    <xf numFmtId="176" fontId="7" fillId="23" borderId="24" xfId="0" applyNumberFormat="1" applyFont="1" applyFill="1" applyBorder="1"/>
    <xf numFmtId="176" fontId="7" fillId="23" borderId="0" xfId="0" applyNumberFormat="1" applyFont="1" applyFill="1"/>
    <xf numFmtId="176" fontId="7" fillId="23" borderId="23" xfId="0" applyNumberFormat="1" applyFont="1" applyFill="1" applyBorder="1"/>
    <xf numFmtId="3" fontId="10" fillId="0" borderId="0" xfId="134" applyNumberFormat="1" applyFont="1"/>
    <xf numFmtId="3" fontId="7" fillId="23" borderId="0" xfId="0" applyNumberFormat="1" applyFont="1" applyFill="1"/>
  </cellXfs>
  <cellStyles count="273">
    <cellStyle name="=C:\WINNT35\SYSTEM32\COMMAND.COM" xfId="5" xr:uid="{8C9920E4-2991-4FCC-9069-626151AE7E2C}"/>
    <cellStyle name="=C:\WINNT35\SYSTEM32\COMMAND.COM 10" xfId="6" xr:uid="{3FD1FD84-2CD2-4870-9A3E-5CE826EE6DCB}"/>
    <cellStyle name="=C:\WINNT35\SYSTEM32\COMMAND.COM 2" xfId="7" xr:uid="{967243A8-2290-4AEE-A69E-1BD4FF9662EB}"/>
    <cellStyle name="=C:\WINNT35\SYSTEM32\COMMAND.COM 2 2" xfId="8" xr:uid="{1E815E22-9A01-4C6B-9FA4-3DDCFDB56715}"/>
    <cellStyle name="=C:\WINNT35\SYSTEM32\COMMAND.COM 2_20101005 Consolidated financial statements with notes 2010 - GRS_fra Hege 25.11.10" xfId="3" xr:uid="{9C160E31-C994-4E86-A77B-D7C12549C623}"/>
    <cellStyle name="=C:\WINNT35\SYSTEM32\COMMAND.COM 3" xfId="9" xr:uid="{9AA3BBF8-01C5-482B-91DB-C3A5C658BF5E}"/>
    <cellStyle name="=C:\WINNT35\SYSTEM32\COMMAND.COM 3 2" xfId="10" xr:uid="{366BDEAC-08E0-436B-A9DA-F5B2220CB90E}"/>
    <cellStyle name="=C:\WINNT35\SYSTEM32\COMMAND.COM 4" xfId="11" xr:uid="{1DAF0F3D-67BC-4074-BAD7-927C8CB40788}"/>
    <cellStyle name="=C:\WINNT35\SYSTEM32\COMMAND.COM_20101005 Consolidated financial statements with notes 2010 - GRS_fra Hege 25.11.10" xfId="1" xr:uid="{F190065F-5372-41AC-99BC-13F5838EF3FC}"/>
    <cellStyle name="20 % – uthevingsfarge 1 2" xfId="12" xr:uid="{3EDB2A45-1FF1-4486-AC7B-3423E4F89FAB}"/>
    <cellStyle name="20 % – uthevingsfarge 2 2" xfId="13" xr:uid="{ECF9D060-817E-4002-A607-1FE210CD0036}"/>
    <cellStyle name="20 % – uthevingsfarge 3 2" xfId="14" xr:uid="{965671F7-C512-41C2-9BD4-A83107F44800}"/>
    <cellStyle name="20 % – uthevingsfarge 4 2" xfId="15" xr:uid="{97F32594-CFE2-4A00-97B4-A3DC3DF49AEE}"/>
    <cellStyle name="20 % - uthevingsfarge 5 2" xfId="16" xr:uid="{77711A87-BEF6-48F3-AF04-0BD940CBB9DA}"/>
    <cellStyle name="20 % - uthevingsfarge 5 2 2" xfId="17" xr:uid="{72CA1E43-3E33-40BE-92EE-7422D511CAF2}"/>
    <cellStyle name="20 % – uthevingsfarge 6 2" xfId="18" xr:uid="{9645D171-9CE3-439C-81C9-8FCC1923F6A7}"/>
    <cellStyle name="20% - Accent1 2" xfId="19" xr:uid="{ACEE3B37-ACAA-43FA-B78D-6A8FF5CE5D1C}"/>
    <cellStyle name="20% - Accent2 2" xfId="20" xr:uid="{47C72121-7E04-4B3F-8199-BC54819519DA}"/>
    <cellStyle name="20% - Accent3 2" xfId="21" xr:uid="{18B4A00C-F1A8-41B8-902C-6F90B90DBD53}"/>
    <cellStyle name="20% - Accent4 2" xfId="22" xr:uid="{424D68C1-88E1-48A2-BA6A-87D23B0EF438}"/>
    <cellStyle name="20% - Accent5 2" xfId="23" xr:uid="{D2BEEFEF-DD4B-45E3-A907-398C1637390E}"/>
    <cellStyle name="20% - Accent6 2" xfId="24" xr:uid="{739C1170-1459-4AC4-829E-8ADF2FF87251}"/>
    <cellStyle name="40 % – uthevingsfarge 1 2" xfId="25" xr:uid="{84D24429-FE5F-4AE2-9B05-678647938043}"/>
    <cellStyle name="40 % – uthevingsfarge 2 2" xfId="26" xr:uid="{D9AF8581-97DC-4EE1-B3DD-0F602D8C636D}"/>
    <cellStyle name="40 % – uthevingsfarge 3 2" xfId="27" xr:uid="{BA4C698F-80C4-4404-B09E-D295CD192A13}"/>
    <cellStyle name="40 % – uthevingsfarge 4 2" xfId="28" xr:uid="{2F7D51A6-7CB1-4277-A0C7-5DB0D38E6A1A}"/>
    <cellStyle name="40 % – uthevingsfarge 5 2" xfId="29" xr:uid="{B083BB94-927C-4F0E-A99D-43B1B1DFF0BC}"/>
    <cellStyle name="40 % – uthevingsfarge 6 2" xfId="30" xr:uid="{ECB9E06E-1B1E-499B-B5E4-1DF95624F032}"/>
    <cellStyle name="40% - Accent1 2" xfId="31" xr:uid="{C5769030-93CF-4F23-A9CC-6A251F6886BE}"/>
    <cellStyle name="40% - Accent2 2" xfId="32" xr:uid="{A359957F-F384-47DA-951C-6C05F9735A7B}"/>
    <cellStyle name="40% - Accent3 2" xfId="33" xr:uid="{C47A5B9D-9939-4B70-96D7-853AE6C87381}"/>
    <cellStyle name="40% - Accent4 2" xfId="34" xr:uid="{F6D0A53F-9B3E-40DC-8B67-CCE2A15983CF}"/>
    <cellStyle name="40% - Accent5 2" xfId="35" xr:uid="{02412F2E-58C9-4D93-8965-08969BD2DE08}"/>
    <cellStyle name="40% - Accent6 2" xfId="36" xr:uid="{C16C95EF-E94C-414D-996D-3279291A9242}"/>
    <cellStyle name="60% - Accent1 2" xfId="37" xr:uid="{99B9D419-6EF2-43D8-A624-11B211B969E1}"/>
    <cellStyle name="60% - Accent1 2 2" xfId="38" xr:uid="{67C1C56C-4AB4-4CF8-BD49-7D9042785706}"/>
    <cellStyle name="60% - Accent1 2_Other financial information" xfId="259" xr:uid="{F2CBECFB-A9EA-4F55-BC1A-2AB605CF3D1A}"/>
    <cellStyle name="60% - Accent2 2" xfId="39" xr:uid="{003E2614-AFCE-4E20-82A4-C055DBBBBBDF}"/>
    <cellStyle name="60% - Accent2 2 2" xfId="40" xr:uid="{29593887-25D1-4E32-AC63-C6C19FF39F00}"/>
    <cellStyle name="60% - Accent2 2_Other financial information" xfId="260" xr:uid="{E4BD4D2C-CAED-4928-9275-82814360B7E8}"/>
    <cellStyle name="60% - Accent3 2" xfId="41" xr:uid="{F64B23A0-8B58-4063-92AD-6C1358C0F82F}"/>
    <cellStyle name="60% - Accent3 2 2" xfId="42" xr:uid="{8BC461E1-64FE-47D3-98AC-67534EF4FC4D}"/>
    <cellStyle name="60% - Accent3 2_Other financial information" xfId="261" xr:uid="{6D53B65A-D44E-4DD4-9609-ACF78C6F92D4}"/>
    <cellStyle name="60% - Accent4 2" xfId="43" xr:uid="{9E76F9BC-6283-4A41-B402-E615018BE252}"/>
    <cellStyle name="60% - Accent4 2 2" xfId="44" xr:uid="{26495C38-CF6B-4364-B004-BE22B12AF2C8}"/>
    <cellStyle name="60% - Accent4 2_Other financial information" xfId="262" xr:uid="{F99722E0-E19F-4EE4-92AE-E154E3AACBE7}"/>
    <cellStyle name="60% - Accent5 2" xfId="45" xr:uid="{79B20976-9B8B-4CF0-8893-7CA616D34781}"/>
    <cellStyle name="60% - Accent5 2 2" xfId="46" xr:uid="{6BD84BEE-4757-40FC-AD54-51FEBB8A59D9}"/>
    <cellStyle name="60% - Accent5 2_Other financial information" xfId="263" xr:uid="{200FE224-22C9-4092-8093-4D8E869C282F}"/>
    <cellStyle name="60% - Accent6 2" xfId="47" xr:uid="{B608EB2F-552F-4C68-972B-D205B915CDA3}"/>
    <cellStyle name="60% - Accent6 2 2" xfId="48" xr:uid="{F69001AE-47C9-4358-A3EF-6DE6A1B46A0B}"/>
    <cellStyle name="60% - Accent6 2_Other financial information" xfId="264" xr:uid="{916414B4-FD66-40E1-87FF-8D64DA97DA6E}"/>
    <cellStyle name="Accent1 2" xfId="49" xr:uid="{FE65DF6F-CC29-4EB0-B5A4-F83FA8CFA0E3}"/>
    <cellStyle name="Accent2 2" xfId="50" xr:uid="{5C552B58-82EB-4A90-8767-F6BF0489DCDB}"/>
    <cellStyle name="Accent3 2" xfId="51" xr:uid="{A6E79B03-FB48-4099-974B-8F61E8D55269}"/>
    <cellStyle name="Accent4 2" xfId="52" xr:uid="{480E2B46-FF28-4A7B-96C2-E1881C5CCFBC}"/>
    <cellStyle name="Accent5 2" xfId="53" xr:uid="{A53D8F1B-BDD7-4DFF-A372-DE5EA81E3F1F}"/>
    <cellStyle name="Accent6 2" xfId="54" xr:uid="{6FCE3060-FB42-417D-92D9-E4503165B64E}"/>
    <cellStyle name="Bad 2" xfId="55" xr:uid="{8028FCAE-6138-4440-A892-234F57661DD6}"/>
    <cellStyle name="Calculation 2" xfId="56" xr:uid="{57D75B60-0E67-44EB-9AC9-AEB613176EB2}"/>
    <cellStyle name="Calculation 2 2" xfId="57" xr:uid="{88E6A804-0DC3-4628-BE12-F28B2C02CB13}"/>
    <cellStyle name="Calculation 3" xfId="58" xr:uid="{EADB8E54-7A95-4FCB-AEB1-CA15FDC0D153}"/>
    <cellStyle name="Check Cell 2" xfId="59" xr:uid="{6DA02AED-B323-457E-BD33-1824BF1D0C51}"/>
    <cellStyle name="Comma 10" xfId="253" xr:uid="{9E6870A8-15F3-42A8-B1B8-9826E1F5FC8D}"/>
    <cellStyle name="Comma 11" xfId="60" xr:uid="{D0D73702-BC32-41A6-9F65-D0DB591D161D}"/>
    <cellStyle name="Comma 2" xfId="4" xr:uid="{F4036479-8D11-43A3-955E-098B18A17D3A}"/>
    <cellStyle name="Comma 2 2" xfId="61" xr:uid="{82BBD77C-E4ED-4247-8B33-9D27CB711689}"/>
    <cellStyle name="Comma 2 2 2" xfId="62" xr:uid="{4B16287F-9880-497A-99A0-FC8CCECF11F9}"/>
    <cellStyle name="Comma 2 2_Other financial information" xfId="266" xr:uid="{D47E2C57-2FB0-4DC0-B3DA-2D833613B889}"/>
    <cellStyle name="Comma 2 3" xfId="63" xr:uid="{8B8F5812-8AAE-40B7-8BFC-B6D74A24E3AE}"/>
    <cellStyle name="Comma 2 3 2" xfId="64" xr:uid="{636EFB20-10FA-4EAF-B988-BF419F25E185}"/>
    <cellStyle name="Comma 2 3_BS" xfId="65" xr:uid="{A795650E-37B6-455B-A489-52A3F42F881E}"/>
    <cellStyle name="Comma 2 4" xfId="66" xr:uid="{32825AB6-363B-4CD2-A793-D840D74CB316}"/>
    <cellStyle name="Comma 2 4 2" xfId="67" xr:uid="{22E5DFD6-7762-4110-9049-2853BFF98011}"/>
    <cellStyle name="Comma 2 7" xfId="68" xr:uid="{C11B9321-82AA-4AC2-832D-D569FB4C755A}"/>
    <cellStyle name="Comma 2_Other financial information" xfId="265" xr:uid="{234E30FB-652B-4747-83E0-439A0D8C632D}"/>
    <cellStyle name="Comma 3" xfId="69" xr:uid="{DBC3D8F6-580D-4079-88D4-99061B08E170}"/>
    <cellStyle name="Comma 3 2" xfId="70" xr:uid="{1D958984-4532-4DBC-9064-C96AF0EB20C4}"/>
    <cellStyle name="Comma 3 2 2" xfId="71" xr:uid="{FD783D20-733D-46D6-943D-F5B53FBFB9E3}"/>
    <cellStyle name="Comma 3_Other financial information" xfId="267" xr:uid="{778029B4-8E36-4DA7-B4F0-B24F4FFF5D0F}"/>
    <cellStyle name="Comma 4" xfId="72" xr:uid="{FCCF0A1C-5307-48C0-ADFE-46040688938F}"/>
    <cellStyle name="Comma 5" xfId="73" xr:uid="{E4A5A164-A988-4220-873C-C1A7176127E2}"/>
    <cellStyle name="Comma 6" xfId="74" xr:uid="{2C6782E7-A828-4DBA-A41C-C0037C80EDCB}"/>
    <cellStyle name="Comma 6 2" xfId="75" xr:uid="{913E1E23-8870-488A-9EC0-00C22101470C}"/>
    <cellStyle name="Comma 7" xfId="254" xr:uid="{8EA49103-A6EA-46CD-B096-1BFCD1E0D87D}"/>
    <cellStyle name="Comma 8" xfId="255" xr:uid="{FE1EC4F7-2126-48DA-B106-2F905602CB53}"/>
    <cellStyle name="Comma 9" xfId="256" xr:uid="{5BD76BEC-B342-47BF-AB02-03B01787111A}"/>
    <cellStyle name="Currency 2" xfId="76" xr:uid="{33F7C4FE-596E-4DCC-943E-C1D0F258D6E5}"/>
    <cellStyle name="En decimal" xfId="77" xr:uid="{66421DC4-4ABC-451D-B0EB-B0881E807183}"/>
    <cellStyle name="Explanatory Text 2" xfId="78" xr:uid="{C2EB2DE0-4490-4FA4-A422-F9C9EB53C74A}"/>
    <cellStyle name="EY House" xfId="79" xr:uid="{AED03D17-D4B4-4F74-A56B-31067811310B}"/>
    <cellStyle name="EYInputDate 2 4" xfId="80" xr:uid="{2929E178-44B4-4E6F-81E3-5FAE3465A9F6}"/>
    <cellStyle name="EYInputPercent" xfId="81" xr:uid="{2788E0B3-999E-4BFB-9F1E-99DFB64C79C2}"/>
    <cellStyle name="EYInputValue 2 4" xfId="82" xr:uid="{4F83A810-F48D-45FF-B39A-CF92358E5192}"/>
    <cellStyle name="Forside overskrift 1" xfId="83" xr:uid="{9B6DB22C-ECAA-4F63-81FF-463BE5D46097}"/>
    <cellStyle name="Forside overskrift 2" xfId="84" xr:uid="{29C306FC-9599-4A52-A846-7D17647FC607}"/>
    <cellStyle name="Good 2" xfId="85" xr:uid="{5606DE6A-F1E1-4E70-A755-C6C9E0FED11E}"/>
    <cellStyle name="Heading 1 2" xfId="86" xr:uid="{C411C367-1A6A-4C95-A148-4EB09226995C}"/>
    <cellStyle name="Heading 2 2" xfId="87" xr:uid="{0E9BE96F-F1E0-4048-8E7E-520BFD1CA7B9}"/>
    <cellStyle name="Heading 3 2" xfId="88" xr:uid="{6C770862-E4C7-4A2A-A11E-900A166F8244}"/>
    <cellStyle name="Heading 3 3" xfId="89" xr:uid="{9869DA44-78FC-4002-B1BA-DBE2C4A43C4B}"/>
    <cellStyle name="Heading 4 2" xfId="90" xr:uid="{9705DC43-A941-4267-9CE9-645A5AC2EA50}"/>
    <cellStyle name="Hyperlink 2" xfId="91" xr:uid="{A337C107-D853-4A11-8386-A9A5E6CE27BC}"/>
    <cellStyle name="Hyperlink 2 2" xfId="92" xr:uid="{5A77F464-7FB4-4321-8AF2-D276907A7189}"/>
    <cellStyle name="Input 2" xfId="93" xr:uid="{AAF48443-B37E-40CB-A015-14ED933C6626}"/>
    <cellStyle name="Input 2 2" xfId="94" xr:uid="{C8092ABE-3B75-4526-B2A6-0B371C0456CC}"/>
    <cellStyle name="Kolonne" xfId="95" xr:uid="{A74EB0FB-6344-4E60-9D65-6656CF41207E}"/>
    <cellStyle name="Komma" xfId="257" xr:uid="{BD64260F-7C45-4B84-9EC5-841E77826D8C}"/>
    <cellStyle name="Komma 10" xfId="96" xr:uid="{64DC4B14-C65A-4126-808F-FE0B083AD744}"/>
    <cellStyle name="Komma 10 2" xfId="97" xr:uid="{8FD10B52-50DC-43B9-9EB4-284DA2A21F60}"/>
    <cellStyle name="Komma 16" xfId="98" xr:uid="{5A301835-8AB2-45E4-BF06-EA43453EB865}"/>
    <cellStyle name="Komma 2" xfId="99" xr:uid="{CAAD2BD5-E590-40EE-9594-C28F3E79C926}"/>
    <cellStyle name="Komma 2 2" xfId="100" xr:uid="{58BF00A7-9D9B-4C09-8C76-2A3E1CC4091B}"/>
    <cellStyle name="Komma 2 2 2" xfId="101" xr:uid="{BA1BE79E-95B1-42A9-918F-B60A17015ADB}"/>
    <cellStyle name="Komma 2 3" xfId="102" xr:uid="{A36B97DA-C11E-4048-9D95-F89ED3C63F9D}"/>
    <cellStyle name="Komma 3" xfId="103" xr:uid="{5EF83721-70C0-4280-BB59-7359F0D769F6}"/>
    <cellStyle name="Komma 3 2" xfId="104" xr:uid="{39124E8D-AF7C-464C-8756-AC282CC8BF2D}"/>
    <cellStyle name="Komma 4" xfId="105" xr:uid="{C5140536-0E47-423F-A2AE-68F3D8BD79CB}"/>
    <cellStyle name="Komma 4 2" xfId="106" xr:uid="{F5A60135-5718-4153-A09F-047E2D84B1EF}"/>
    <cellStyle name="Komma 4 6" xfId="107" xr:uid="{EF6A7AE5-5043-4A50-82F3-CB2F1DF0021E}"/>
    <cellStyle name="Komma 5" xfId="108" xr:uid="{C0078D6A-A9E9-4AF6-B933-4A680DB3F617}"/>
    <cellStyle name="Komma 6" xfId="109" xr:uid="{FB82F1FF-FE72-49B3-9C1A-2163D285EF9D}"/>
    <cellStyle name="Komma 6 2" xfId="110" xr:uid="{70331BBB-09AD-4CCA-B6CC-88925C449755}"/>
    <cellStyle name="Komma 7" xfId="111" xr:uid="{8B2F856A-34BF-4A19-8752-6BAC68076707}"/>
    <cellStyle name="Linked Cell 2" xfId="112" xr:uid="{04D17FC9-B890-4F9E-A36B-F0F2EB9840D6}"/>
    <cellStyle name="Merknad 2" xfId="113" xr:uid="{3119808F-FBB1-43CF-BB5F-AD3B8E848FB7}"/>
    <cellStyle name="Merknad 2 2" xfId="114" xr:uid="{DEFCD569-8913-4DBB-904E-2B385D3E13BB}"/>
    <cellStyle name="Neutral 2" xfId="115" xr:uid="{EF04AEB2-039A-4480-87CE-F762D761170D}"/>
    <cellStyle name="Neutral 2 2" xfId="116" xr:uid="{ADA201EC-43EA-48F6-B0C9-26F481A031EB}"/>
    <cellStyle name="Neutral 2_Other financial information" xfId="268" xr:uid="{CC60548B-8732-484F-9D22-FF9524E16D6E}"/>
    <cellStyle name="Normal" xfId="0" builtinId="0"/>
    <cellStyle name="Normal 10" xfId="117" xr:uid="{9B98301C-9964-47A7-B215-B9B913142844}"/>
    <cellStyle name="Normal 10 2" xfId="118" xr:uid="{059E78D3-417A-4D97-ACB7-C7D5D8687597}"/>
    <cellStyle name="Normal 10 8" xfId="119" xr:uid="{6AA57DAA-BBBB-4AA3-A437-69E1C19FC5FE}"/>
    <cellStyle name="Normal 10 8 2" xfId="120" xr:uid="{C5998E91-F4FA-495B-9139-C3F529C40940}"/>
    <cellStyle name="Normal 11" xfId="121" xr:uid="{22AD6E3F-53DC-4C82-BEC5-E2D4B2477D5A}"/>
    <cellStyle name="Normal 11 2" xfId="122" xr:uid="{CC6CAA2F-09C2-40CA-95EC-536443D01D5B}"/>
    <cellStyle name="Normal 12" xfId="123" xr:uid="{8CAC7D6D-52B6-4A48-9D6C-EDF41B39B9C7}"/>
    <cellStyle name="Normal 12 2" xfId="124" xr:uid="{71C8BF7B-B41C-40A4-BB8A-804071768BE3}"/>
    <cellStyle name="Normal 12 2 2" xfId="125" xr:uid="{CE205AD1-7B12-4536-B9E2-8B9AEA25EED1}"/>
    <cellStyle name="Normal 12 3" xfId="126" xr:uid="{920B34B4-F122-4132-9CF7-C339BC0F6950}"/>
    <cellStyle name="Normal 13" xfId="127" xr:uid="{3602E2CE-48D4-41C5-843E-8744447ABB18}"/>
    <cellStyle name="Normal 13 2" xfId="128" xr:uid="{3E619B4C-579E-428F-9662-F660704F18A7}"/>
    <cellStyle name="Normal 13_Other financial information" xfId="269" xr:uid="{6BFD965A-C0C5-49CD-B4ED-75B6DF9EF847}"/>
    <cellStyle name="Normal 14" xfId="129" xr:uid="{E6956DC4-B183-468D-AB7C-38EFACAE7730}"/>
    <cellStyle name="Normal 14 2" xfId="130" xr:uid="{5EA4B580-F977-4FED-BB9F-A765FEB50155}"/>
    <cellStyle name="Normal 15" xfId="131" xr:uid="{68930B00-E208-4BE2-9F35-1BA34E71B974}"/>
    <cellStyle name="Normal 15 2" xfId="132" xr:uid="{85AAF574-FE6A-41A1-8B4E-30A054CC5654}"/>
    <cellStyle name="Normal 16" xfId="133" xr:uid="{D55F8108-BC9F-4650-A88D-77514A83D7E4}"/>
    <cellStyle name="Normal 2" xfId="134" xr:uid="{BAA3BC2C-7C2A-4D15-BE72-1CBE440A7F1D}"/>
    <cellStyle name="Normal 2 2" xfId="135" xr:uid="{ED4E4C17-DC56-4AE1-94A7-C331A43168D3}"/>
    <cellStyle name="Normal 2 2 3" xfId="136" xr:uid="{B7484E7A-EE3A-4A99-9C0B-C5BD2322AD4B}"/>
    <cellStyle name="Normal 2 3" xfId="137" xr:uid="{44C6221B-5AF9-4478-929C-2FF7AE02AC2C}"/>
    <cellStyle name="Normal 2 4" xfId="138" xr:uid="{0889C767-0DE0-4A35-880B-28CCB0012C2C}"/>
    <cellStyle name="Normal 2 4 2" xfId="139" xr:uid="{47B8E127-B69E-47C4-B377-C3578F67381F}"/>
    <cellStyle name="Normal 2 40" xfId="2" xr:uid="{61D2F899-8FAF-448F-8831-4BEB22765028}"/>
    <cellStyle name="Normal 2_20101005 Consolidated financial statements with notes 2010 - GRS_fra Hege 25.11.10" xfId="140" xr:uid="{BDF72762-4773-4616-9DE5-CFD81891B462}"/>
    <cellStyle name="Normal 3" xfId="141" xr:uid="{82DA6EC1-763C-4716-83AB-CA4BC6BF7A42}"/>
    <cellStyle name="Normal 3 2" xfId="142" xr:uid="{1969A917-858E-4C23-AABE-BA0F48228B16}"/>
    <cellStyle name="Normal 3 2 2" xfId="143" xr:uid="{20D0B9A7-B2BF-4AD8-AFCE-4AA62A254A8F}"/>
    <cellStyle name="Normal 3 2_Other financial information" xfId="270" xr:uid="{D0E28F7F-65A9-49CD-957E-AD88EABBE162}"/>
    <cellStyle name="Normal 3 3" xfId="144" xr:uid="{9F358B44-C0C8-438E-91B9-980F7C957C01}"/>
    <cellStyle name="Normal 3_Input Monthly Report 2020" xfId="258" xr:uid="{57DC8F5E-C890-45F0-954F-93BBAC31EEAB}"/>
    <cellStyle name="Normal 32" xfId="145" xr:uid="{90E1B15D-F2BD-4C80-BAF8-67C58D0DB4DC}"/>
    <cellStyle name="Normal 32 2" xfId="146" xr:uid="{2E6ACBBB-887D-4DDE-8863-8EB6275C3E8C}"/>
    <cellStyle name="Normal 4" xfId="147" xr:uid="{BA839A59-F1BE-4D49-B5B3-EBB4CF11EC64}"/>
    <cellStyle name="Normal 5" xfId="148" xr:uid="{2032D6AC-5DC6-4CBD-A723-79F885234E15}"/>
    <cellStyle name="Normal 5 2" xfId="149" xr:uid="{123CF9BC-F1D2-42BA-AF93-2136344E5023}"/>
    <cellStyle name="Normal 56" xfId="150" xr:uid="{E4182465-5AB6-4D0D-BF3F-01C7F8D4BA24}"/>
    <cellStyle name="Normal 56 2" xfId="151" xr:uid="{15CD7278-3579-4610-80BD-1EFEE57889BD}"/>
    <cellStyle name="Normal 58" xfId="152" xr:uid="{CCB29DCB-D003-4D11-A0C0-4F84C5E0F073}"/>
    <cellStyle name="Normal 58 2" xfId="153" xr:uid="{6AD92146-E9F3-4E5C-9015-E39C358FEB31}"/>
    <cellStyle name="Normal 59" xfId="154" xr:uid="{E93DA81F-B450-404D-9369-7FD0E8546FA5}"/>
    <cellStyle name="Normal 59 2" xfId="155" xr:uid="{FC9DD08C-322F-4292-B709-643FCA9881F9}"/>
    <cellStyle name="Normal 6" xfId="156" xr:uid="{B2032C59-8602-4C9E-90B9-4E9E1D89448B}"/>
    <cellStyle name="Normal 6 2" xfId="157" xr:uid="{ABA48E49-ACA4-44BC-A9D4-2FADB1A179AF}"/>
    <cellStyle name="Normal 60" xfId="158" xr:uid="{0D77D344-45B5-4BB1-A81D-A1BB046B622A}"/>
    <cellStyle name="Normal 60 2" xfId="159" xr:uid="{FE4F7044-12E3-4868-8359-90780B17B301}"/>
    <cellStyle name="Normal 61" xfId="160" xr:uid="{1B30B5DD-2F9A-4BB5-8358-6B2BF42D2806}"/>
    <cellStyle name="Normal 61 2" xfId="161" xr:uid="{450BD6FB-03D2-40E2-8A45-5D6197CFF61A}"/>
    <cellStyle name="Normal 62" xfId="162" xr:uid="{B1005C5F-D8E8-4142-A5CA-D2345F7E58C3}"/>
    <cellStyle name="Normal 62 2" xfId="163" xr:uid="{A8AF8E19-7029-4A8A-A77D-6EDD9CD6F5E6}"/>
    <cellStyle name="Normal 64" xfId="164" xr:uid="{450ACFD5-0A39-44FF-BC37-F993D4FE948D}"/>
    <cellStyle name="Normal 64 2" xfId="165" xr:uid="{351AA752-D79D-4A57-8410-9BDBF4B85FDC}"/>
    <cellStyle name="Normal 66" xfId="166" xr:uid="{A44AB050-DF4E-448E-87DC-6C51BCA28E49}"/>
    <cellStyle name="Normal 66 2" xfId="167" xr:uid="{FEAEF6BF-DC22-4A52-9A2D-8A9B2A345751}"/>
    <cellStyle name="Normal 67" xfId="168" xr:uid="{BD1AB80B-248F-4BC9-9A78-D2B95B9E546E}"/>
    <cellStyle name="Normal 67 2" xfId="169" xr:uid="{ADB062EB-35F6-4909-946D-F9C8585814D1}"/>
    <cellStyle name="Normal 7" xfId="170" xr:uid="{E4956A44-4EBF-4229-A56B-5AB6AA26CBD7}"/>
    <cellStyle name="Normal 7 2" xfId="171" xr:uid="{31535559-717B-449B-9D03-99EA6495B89E}"/>
    <cellStyle name="Normal 7 2 2" xfId="172" xr:uid="{1DD44075-AEAF-455F-BDB0-C59B1333B8CA}"/>
    <cellStyle name="Normal 8" xfId="173" xr:uid="{4ED64960-40FB-4C15-8AD2-2D91D00F3148}"/>
    <cellStyle name="Normal 8 2" xfId="174" xr:uid="{0EEF77D7-0DB4-4D6D-94BA-4CBC3F6E2451}"/>
    <cellStyle name="Normal 8 2 2" xfId="175" xr:uid="{42B78CC5-5B16-447D-8013-3B3D7A18AAC0}"/>
    <cellStyle name="Normal 8_Other financial information" xfId="271" xr:uid="{77E3DAFA-719D-4DB7-AA99-C31A281F9693}"/>
    <cellStyle name="Normal 9" xfId="176" xr:uid="{44081F4B-72C0-466B-BF72-0BF77898DD9E}"/>
    <cellStyle name="Normal 9 2" xfId="177" xr:uid="{81B45331-8B10-4D34-B6E0-3DFCFE79F210}"/>
    <cellStyle name="Normal 9 2 2" xfId="178" xr:uid="{C9756EBF-6A51-49EC-8E94-4AC58839C84A}"/>
    <cellStyle name="Note 2" xfId="179" xr:uid="{13EA418B-5219-45D6-A6E4-26211C2821D4}"/>
    <cellStyle name="Note 2 2" xfId="180" xr:uid="{BCECD986-55F9-429E-A7ED-289F4379FE1F}"/>
    <cellStyle name="Note 3" xfId="181" xr:uid="{41A6861B-4FCC-480E-BDCB-DC6007B6D9B9}"/>
    <cellStyle name="num" xfId="182" xr:uid="{43FA3B5B-9E9B-4EC5-8A8B-2705490EE84B}"/>
    <cellStyle name="num {00}" xfId="183" xr:uid="{C1670E9B-89A2-4295-9D84-9EBD927B46C5}"/>
    <cellStyle name="Output 2" xfId="184" xr:uid="{C3CE9F88-2B06-48BC-B078-B7E1936E1856}"/>
    <cellStyle name="Output 2 2" xfId="185" xr:uid="{DC8E4F81-0320-4189-990A-5A19983B8810}"/>
    <cellStyle name="PB Table Heading" xfId="186" xr:uid="{833D2328-A83A-4FA0-BF14-F68AEFF860AF}"/>
    <cellStyle name="PB Table Highlight1" xfId="187" xr:uid="{DA4DA695-9AC0-4F2D-A970-C6317B3CD32E}"/>
    <cellStyle name="PB Table Highlight2" xfId="188" xr:uid="{11631112-2252-4A8E-8867-8FFA7C19F1CD}"/>
    <cellStyle name="PB Table Highlight3" xfId="189" xr:uid="{0699AAF3-7909-4A83-9AD7-8B997137E2AA}"/>
    <cellStyle name="PB Table Standard Row" xfId="190" xr:uid="{B74E1D85-79B9-49EA-98D7-BE66F08CE773}"/>
    <cellStyle name="PB Table Subtotal Row" xfId="191" xr:uid="{D82ECE8D-2511-4D24-BA44-9DE5475D8F8F}"/>
    <cellStyle name="PB Table Total Row" xfId="192" xr:uid="{AA43CDAE-10C0-4771-9064-DC263AADC53F}"/>
    <cellStyle name="Percent 2" xfId="193" xr:uid="{E873BF4E-D906-4FFC-98CF-303AC377D7F9}"/>
    <cellStyle name="Percent 2 2" xfId="194" xr:uid="{FBF0CC25-D214-4E36-883A-6ED2AEE9B825}"/>
    <cellStyle name="Percent 2 3" xfId="195" xr:uid="{B35F9623-C27A-4291-9FE1-3BBD0A65FBDE}"/>
    <cellStyle name="Percent 2 3 2" xfId="196" xr:uid="{D5CD9D56-56B0-446F-BE61-D33847DC15DA}"/>
    <cellStyle name="Percent 3" xfId="197" xr:uid="{72B306C3-5D1A-4960-8388-51445BBE9683}"/>
    <cellStyle name="Percent 3 2" xfId="198" xr:uid="{43B05EF6-B5BE-4466-95D3-CC8081DD7C5A}"/>
    <cellStyle name="Percent 3 2 2" xfId="199" xr:uid="{198336C2-1E71-400C-992B-9F8C574F7C2A}"/>
    <cellStyle name="Percent 4" xfId="200" xr:uid="{B5891893-4F89-4FD2-823D-5251EDB1BF3D}"/>
    <cellStyle name="Procent 0" xfId="201" xr:uid="{CBD2762B-F1AE-43B2-9A71-9357FFE73BD0}"/>
    <cellStyle name="Procent_Growth and Penetration" xfId="202" xr:uid="{3C309BF5-A83E-4AED-A06A-265F37E38203}"/>
    <cellStyle name="Prosent 2" xfId="203" xr:uid="{B8DDC866-94A2-4551-BC9D-65E7A885B3D0}"/>
    <cellStyle name="Prosent 2 2" xfId="204" xr:uid="{2B19DDC8-FA4D-471C-B3AC-A51002098C4B}"/>
    <cellStyle name="Prosent 3" xfId="205" xr:uid="{79E2518A-3521-46CF-B8E2-95B677023AEE}"/>
    <cellStyle name="Prosent 6" xfId="206" xr:uid="{1836B7CE-CE43-4FDB-942D-2D546E7C42E5}"/>
    <cellStyle name="Prosent 6 2" xfId="207" xr:uid="{D4C94DBC-3B78-4286-9E6C-68434D05AB4B}"/>
    <cellStyle name="Rad" xfId="208" xr:uid="{21753744-EBDC-4FE3-A47E-9F186D24CBD8}"/>
    <cellStyle name="SAPBEXaggData" xfId="209" xr:uid="{02E73A15-5914-4BA7-8712-E90FC80D0ACF}"/>
    <cellStyle name="SAPBEXaggData 2" xfId="210" xr:uid="{4CF5B34F-F225-4C48-8EB8-6054B43ED957}"/>
    <cellStyle name="SAPBEXchaText" xfId="211" xr:uid="{A21DC142-0F2A-4CA0-9E18-F97B53EE8643}"/>
    <cellStyle name="SAPBEXchaText 2" xfId="212" xr:uid="{25A1C7DD-5D5C-499E-BD5F-661A784180BA}"/>
    <cellStyle name="SAPBEXchaText 2 2" xfId="213" xr:uid="{924CC2C9-ED23-4855-8B2F-3756BC223317}"/>
    <cellStyle name="SAPBEXchaText 3" xfId="214" xr:uid="{36341404-935D-49D8-A71B-4ECB913BF9E9}"/>
    <cellStyle name="SAPBEXHLevel0" xfId="215" xr:uid="{5F6419E0-8C94-4882-BDE1-A8AE83D7F02E}"/>
    <cellStyle name="SAPBEXHLevel0 2" xfId="216" xr:uid="{963F51F2-F9F8-455B-B7B4-D955C7CEBBB3}"/>
    <cellStyle name="SAPBEXHLevel0 2 2" xfId="217" xr:uid="{EC13947C-3D7A-4472-9134-7B66248E1AA7}"/>
    <cellStyle name="SAPBEXHLevel0 3" xfId="218" xr:uid="{0A89740C-4D04-467E-BE12-E40A44BA197C}"/>
    <cellStyle name="SAPBEXHLevel1" xfId="219" xr:uid="{9C458E89-C171-4023-B295-BB6DCB5BC73F}"/>
    <cellStyle name="SAPBEXHLevel1 2" xfId="220" xr:uid="{5E176B79-F454-404B-9FE8-AD20E77F51FB}"/>
    <cellStyle name="SAPBEXHLevel1 2 2" xfId="221" xr:uid="{57E27A4F-74CC-4207-B051-ECE579BFAE61}"/>
    <cellStyle name="SAPBEXHLevel1 3" xfId="222" xr:uid="{67BF9BDF-F7E5-4CB2-A0FE-8AFB3399AB6C}"/>
    <cellStyle name="SAPBEXHLevel2" xfId="223" xr:uid="{CDFDE79E-E99C-44C0-A7F0-A935396AC835}"/>
    <cellStyle name="SAPBEXHLevel2 2" xfId="224" xr:uid="{E3C94A66-6E68-4E08-B32C-77560D371B4C}"/>
    <cellStyle name="SAPBEXHLevel2 2 2" xfId="225" xr:uid="{747D95DB-5D41-4962-BE72-68C4E015B30F}"/>
    <cellStyle name="SAPBEXHLevel2 3" xfId="226" xr:uid="{AFD342AE-7FE3-4E56-BCC1-5A53342BBA80}"/>
    <cellStyle name="SAPBEXHLevel3" xfId="227" xr:uid="{D99B8D8E-9E3F-49EC-96DA-55B16519AAEC}"/>
    <cellStyle name="SAPBEXHLevel3 2" xfId="228" xr:uid="{3ED4B360-645E-4745-86AB-AE0801F8F534}"/>
    <cellStyle name="SAPBEXHLevel3 2 2" xfId="229" xr:uid="{C7B78442-D9D1-43FF-84F4-784EA3E282C5}"/>
    <cellStyle name="SAPBEXHLevel3 3" xfId="230" xr:uid="{25C82AF6-F8A0-4780-9E52-DBA8D38C14E5}"/>
    <cellStyle name="SAPBEXstdData" xfId="231" xr:uid="{E85F9E98-7853-4441-A27C-FF289FF9D8BB}"/>
    <cellStyle name="SAPBEXstdData 2" xfId="232" xr:uid="{522C486A-766D-4350-8DAB-AFD451A74F61}"/>
    <cellStyle name="SAPBEXstdData 2 2" xfId="233" xr:uid="{7B048BFE-6880-4FB6-90A4-5ABA6B9FEF61}"/>
    <cellStyle name="SAPBEXstdData 3" xfId="234" xr:uid="{1EB5325F-2BCA-46DC-BF8F-8839DCBCBA6C}"/>
    <cellStyle name="SAPBEXstdItem" xfId="235" xr:uid="{2C7B4D54-FEC6-4348-B4AA-CC18AA3BA7B3}"/>
    <cellStyle name="SAPBEXstdItem 2" xfId="236" xr:uid="{4356954E-B1B8-47A3-9E0B-9C3FE8700B36}"/>
    <cellStyle name="SAPBEXstdItem 2 2" xfId="237" xr:uid="{0C974E5B-6BB6-49E0-ADAB-D1043FA09610}"/>
    <cellStyle name="SAPBEXstdItem 3" xfId="238" xr:uid="{587E09B2-8FB2-4E59-8671-BF30E5DABC9D}"/>
    <cellStyle name="Shade" xfId="239" xr:uid="{B5EC2CF9-48F2-402D-85BF-56E2EE60C4FE}"/>
    <cellStyle name="Standard_Model Vorlage ML2new" xfId="240" xr:uid="{AC8669DE-DE94-49C8-A4F8-EBF5D3DCF405}"/>
    <cellStyle name="Tabelltittel" xfId="241" xr:uid="{C20AD0F1-6DEB-423D-B18E-64C7864C5039}"/>
    <cellStyle name="Title 2" xfId="242" xr:uid="{B6735808-0243-49D5-AF81-17CDA93F7CC7}"/>
    <cellStyle name="Title 2 2" xfId="243" xr:uid="{9DBB1971-1F56-4062-AC0E-690AD09285BF}"/>
    <cellStyle name="Title 2_Other financial information" xfId="272" xr:uid="{B1F7D74E-35EE-4540-A711-906F0495004D}"/>
    <cellStyle name="Title 3" xfId="244" xr:uid="{4D01EA52-886E-4365-87ED-1C60C3E4D51C}"/>
    <cellStyle name="Total 2" xfId="245" xr:uid="{9B527B3B-3A0E-4F88-9DA3-136F571C9922}"/>
    <cellStyle name="Total 2 2" xfId="246" xr:uid="{5301142F-A136-43CF-8EC7-2CA7605C2C77}"/>
    <cellStyle name="Tusen BG" xfId="247" xr:uid="{FFD3E309-E7B4-49BF-8FBC-71455309A75D}"/>
    <cellStyle name="Udefinert" xfId="248" xr:uid="{9F0C9E0F-6567-4D75-96CA-D60D4D7477D5}"/>
    <cellStyle name="Valuta 2" xfId="249" xr:uid="{01F7B7CA-418D-4E7F-8429-6B25110A86D2}"/>
    <cellStyle name="Warning Text 2" xfId="250" xr:uid="{28BA1849-804C-4269-AE88-013274FAE242}"/>
    <cellStyle name="Årets farge" xfId="251" xr:uid="{22678331-B6EE-453C-AF85-572FD87F7402}"/>
    <cellStyle name="Årets farge 2" xfId="252" xr:uid="{06085EF4-6B96-43FF-877D-60FE777A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B3E-68D5-454F-BF49-9B604867D7EC}">
  <sheetPr>
    <pageSetUpPr fitToPage="1"/>
  </sheetPr>
  <dimension ref="B1:Z46"/>
  <sheetViews>
    <sheetView topLeftCell="A18" zoomScale="120" zoomScaleNormal="120" workbookViewId="0">
      <selection activeCell="B32" sqref="B32"/>
    </sheetView>
  </sheetViews>
  <sheetFormatPr defaultColWidth="9.33203125" defaultRowHeight="14.4" outlineLevelRow="1"/>
  <cols>
    <col min="1" max="1" width="3.6640625" style="2" customWidth="1"/>
    <col min="2" max="2" width="41.33203125" style="2" bestFit="1" customWidth="1"/>
    <col min="3" max="4" width="6.6640625" style="2" customWidth="1"/>
    <col min="5" max="22" width="6.33203125" style="2" customWidth="1"/>
    <col min="23" max="23" width="9.33203125" style="2" customWidth="1"/>
    <col min="24" max="24" width="6.33203125" style="2" bestFit="1" customWidth="1"/>
    <col min="25" max="16384" width="9.33203125" style="2"/>
  </cols>
  <sheetData>
    <row r="1" spans="2:26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26" ht="22.2">
      <c r="B2" s="1" t="s">
        <v>0</v>
      </c>
    </row>
    <row r="3" spans="2:26" ht="6" customHeight="1"/>
    <row r="4" spans="2:26" ht="1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</row>
    <row r="5" spans="2:26">
      <c r="B5" s="5" t="s">
        <v>26</v>
      </c>
      <c r="C5" s="23">
        <v>87.20930966660903</v>
      </c>
      <c r="D5" s="23">
        <v>120.58113733944998</v>
      </c>
      <c r="E5" s="23">
        <v>69.027038715866865</v>
      </c>
      <c r="F5" s="23">
        <v>58.546920837770749</v>
      </c>
      <c r="G5" s="23">
        <v>53.245090518047114</v>
      </c>
      <c r="H5" s="23">
        <v>25.887762259429117</v>
      </c>
      <c r="I5" s="23">
        <v>33.800693149749087</v>
      </c>
      <c r="J5" s="23">
        <v>64.457030773509729</v>
      </c>
      <c r="K5" s="23">
        <v>62.976382698024615</v>
      </c>
      <c r="L5" s="23">
        <v>71.061408623366091</v>
      </c>
      <c r="M5" s="23">
        <v>116.08242623516728</v>
      </c>
      <c r="N5" s="23">
        <v>187.37432169182415</v>
      </c>
      <c r="O5" s="23">
        <v>171.27827273900161</v>
      </c>
      <c r="P5" s="23">
        <v>133.3345385472328</v>
      </c>
      <c r="Q5" s="23">
        <v>211.57423426510826</v>
      </c>
      <c r="R5" s="23">
        <v>148.82685985752383</v>
      </c>
      <c r="S5" s="23">
        <v>286.26956519760967</v>
      </c>
      <c r="T5" s="23">
        <v>153.46889008218</v>
      </c>
      <c r="U5" s="23">
        <v>203.32004316930869</v>
      </c>
      <c r="V5" s="23">
        <v>188.08993992173535</v>
      </c>
      <c r="W5" s="23">
        <v>325.37816085574639</v>
      </c>
      <c r="X5" s="23">
        <v>227.37648946250852</v>
      </c>
      <c r="Y5" s="23">
        <v>274.93285575729107</v>
      </c>
      <c r="Z5" s="23">
        <v>198.18535298836781</v>
      </c>
    </row>
    <row r="6" spans="2:26" outlineLevel="1">
      <c r="B6" s="5" t="s">
        <v>27</v>
      </c>
      <c r="C6" s="23">
        <v>2.5759819038498106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</row>
    <row r="7" spans="2:26">
      <c r="B7" s="5" t="s">
        <v>28</v>
      </c>
      <c r="C7" s="23">
        <v>1.2424464088393947</v>
      </c>
      <c r="D7" s="23">
        <v>1.1527736411957514</v>
      </c>
      <c r="E7" s="23">
        <v>1.1748875508401149</v>
      </c>
      <c r="F7" s="23">
        <v>3.3795431928134385</v>
      </c>
      <c r="G7" s="23">
        <v>4.9803729966883674</v>
      </c>
      <c r="H7" s="23">
        <v>1.5579669628799537</v>
      </c>
      <c r="I7" s="23">
        <v>1.3860522933480823</v>
      </c>
      <c r="J7" s="23">
        <v>0.28452952302475082</v>
      </c>
      <c r="K7" s="23">
        <v>-1.422699030128828</v>
      </c>
      <c r="L7" s="23">
        <v>1.4645369139283468</v>
      </c>
      <c r="M7" s="23">
        <v>1.0802037099133084</v>
      </c>
      <c r="N7" s="23">
        <v>10.513485794921596</v>
      </c>
      <c r="O7" s="23">
        <v>-0.29771108117514888</v>
      </c>
      <c r="P7" s="23">
        <v>8.2977669203002637</v>
      </c>
      <c r="Q7" s="23">
        <v>2.997600890941059</v>
      </c>
      <c r="R7" s="23">
        <v>14.594314909913502</v>
      </c>
      <c r="S7" s="23">
        <v>2.4138851218203676</v>
      </c>
      <c r="T7" s="23">
        <v>6.1527841776578667</v>
      </c>
      <c r="U7" s="23">
        <v>-2.4409612018480864</v>
      </c>
      <c r="V7" s="23">
        <v>7.449921840865108</v>
      </c>
      <c r="W7" s="23">
        <v>5.0767245507359204</v>
      </c>
      <c r="X7" s="23">
        <v>13.20398607805844</v>
      </c>
      <c r="Y7" s="23">
        <v>-1.6785715501728091</v>
      </c>
      <c r="Z7" s="23">
        <v>7.1730851608914854</v>
      </c>
    </row>
    <row r="8" spans="2:26">
      <c r="B8" s="8" t="s">
        <v>29</v>
      </c>
      <c r="C8" s="24">
        <f>+SUM(C5:C7)</f>
        <v>91.027737979298237</v>
      </c>
      <c r="D8" s="24">
        <f t="shared" ref="D8:Z8" si="0">+SUM(D5:D7)</f>
        <v>121.73391098064573</v>
      </c>
      <c r="E8" s="24">
        <f t="shared" si="0"/>
        <v>70.201926266706977</v>
      </c>
      <c r="F8" s="24">
        <f t="shared" si="0"/>
        <v>61.926464030584185</v>
      </c>
      <c r="G8" s="24">
        <f t="shared" si="0"/>
        <v>58.22546351473548</v>
      </c>
      <c r="H8" s="24">
        <f t="shared" si="0"/>
        <v>27.445729222309069</v>
      </c>
      <c r="I8" s="24">
        <f t="shared" si="0"/>
        <v>35.186745443097166</v>
      </c>
      <c r="J8" s="24">
        <f t="shared" si="0"/>
        <v>64.741560296534473</v>
      </c>
      <c r="K8" s="24">
        <f t="shared" si="0"/>
        <v>61.55368366789579</v>
      </c>
      <c r="L8" s="24">
        <f t="shared" si="0"/>
        <v>72.525945537294433</v>
      </c>
      <c r="M8" s="24">
        <f t="shared" si="0"/>
        <v>117.16262994508058</v>
      </c>
      <c r="N8" s="24">
        <f t="shared" si="0"/>
        <v>197.88780748674574</v>
      </c>
      <c r="O8" s="24">
        <f t="shared" si="0"/>
        <v>170.98056165782646</v>
      </c>
      <c r="P8" s="24">
        <f t="shared" si="0"/>
        <v>141.63230546753306</v>
      </c>
      <c r="Q8" s="24">
        <f t="shared" si="0"/>
        <v>214.57183515604933</v>
      </c>
      <c r="R8" s="24">
        <f t="shared" si="0"/>
        <v>163.42117476743732</v>
      </c>
      <c r="S8" s="24">
        <f t="shared" si="0"/>
        <v>288.68345031943005</v>
      </c>
      <c r="T8" s="24">
        <f t="shared" si="0"/>
        <v>159.62167425983787</v>
      </c>
      <c r="U8" s="24">
        <f t="shared" si="0"/>
        <v>200.87908196746059</v>
      </c>
      <c r="V8" s="24">
        <f t="shared" si="0"/>
        <v>195.53986176260045</v>
      </c>
      <c r="W8" s="24">
        <f t="shared" si="0"/>
        <v>330.45488540648233</v>
      </c>
      <c r="X8" s="24">
        <f t="shared" si="0"/>
        <v>240.58047554056697</v>
      </c>
      <c r="Y8" s="24">
        <f t="shared" si="0"/>
        <v>273.25428420711825</v>
      </c>
      <c r="Z8" s="24">
        <f t="shared" si="0"/>
        <v>205.35843814925929</v>
      </c>
    </row>
    <row r="9" spans="2:26"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2:26">
      <c r="B10" s="5" t="s">
        <v>30</v>
      </c>
      <c r="C10" s="23">
        <v>-18.738892517222148</v>
      </c>
      <c r="D10" s="23">
        <v>-22.996577940501144</v>
      </c>
      <c r="E10" s="23">
        <v>-16.264113438425333</v>
      </c>
      <c r="F10" s="23">
        <v>-22.494123628413885</v>
      </c>
      <c r="G10" s="23">
        <v>-17.640079386267693</v>
      </c>
      <c r="H10" s="23">
        <v>-18.570382857319981</v>
      </c>
      <c r="I10" s="23">
        <v>-16.864875174028313</v>
      </c>
      <c r="J10" s="23">
        <v>-20.996755942624475</v>
      </c>
      <c r="K10" s="23">
        <v>-20.711298932809921</v>
      </c>
      <c r="L10" s="23">
        <v>-25.420107322042568</v>
      </c>
      <c r="M10" s="23">
        <v>-20.624157860701057</v>
      </c>
      <c r="N10" s="23">
        <v>-33.360533515431797</v>
      </c>
      <c r="O10" s="23">
        <v>-32.466587879753</v>
      </c>
      <c r="P10" s="23">
        <v>-40.519280114279809</v>
      </c>
      <c r="Q10" s="23">
        <v>-42.591625584071927</v>
      </c>
      <c r="R10" s="23">
        <v>-51.277895612317117</v>
      </c>
      <c r="S10" s="23">
        <v>-50.607505863240995</v>
      </c>
      <c r="T10" s="23">
        <v>-46.270530905504252</v>
      </c>
      <c r="U10" s="23">
        <v>-44.364702047640804</v>
      </c>
      <c r="V10" s="23">
        <v>-55.955386355480634</v>
      </c>
      <c r="W10" s="23">
        <v>-79.852708011858354</v>
      </c>
      <c r="X10" s="23">
        <v>-81.844157174165233</v>
      </c>
      <c r="Y10" s="23">
        <v>-73.806898768690502</v>
      </c>
      <c r="Z10" s="23">
        <v>-73.034364028664584</v>
      </c>
    </row>
    <row r="11" spans="2:26">
      <c r="B11" s="5" t="s">
        <v>31</v>
      </c>
      <c r="C11" s="23">
        <v>-19.186036038961245</v>
      </c>
      <c r="D11" s="23">
        <v>-22.127718919958539</v>
      </c>
      <c r="E11" s="23">
        <v>4.6322915871862849</v>
      </c>
      <c r="F11" s="23">
        <v>4.6475169055200816</v>
      </c>
      <c r="G11" s="23">
        <v>-3.5408346812882425</v>
      </c>
      <c r="H11" s="23">
        <v>15.532738419460513</v>
      </c>
      <c r="I11" s="23">
        <v>-3.3966090201759336</v>
      </c>
      <c r="J11" s="23">
        <v>-8.2310914720206476</v>
      </c>
      <c r="K11" s="23">
        <v>1.994095802577315</v>
      </c>
      <c r="L11" s="23">
        <v>4.5473389210458075</v>
      </c>
      <c r="M11" s="23">
        <v>0.98738443284477417</v>
      </c>
      <c r="N11" s="23">
        <v>-4.6562221364395979</v>
      </c>
      <c r="O11" s="23">
        <v>3.6833353705103251</v>
      </c>
      <c r="P11" s="23">
        <v>6.4941722807870983</v>
      </c>
      <c r="Q11" s="23">
        <v>-1.8741089242446163</v>
      </c>
      <c r="R11" s="23">
        <v>21.756189275249714</v>
      </c>
      <c r="S11" s="23">
        <v>-77.528247907512167</v>
      </c>
      <c r="T11" s="23">
        <v>11.785991008536609</v>
      </c>
      <c r="U11" s="23">
        <v>-21.423130654378703</v>
      </c>
      <c r="V11" s="23">
        <v>19.16303679978159</v>
      </c>
      <c r="W11" s="23">
        <v>-36.592538974279165</v>
      </c>
      <c r="X11" s="23">
        <v>14.472446469150052</v>
      </c>
      <c r="Y11" s="23">
        <v>-7.9912809048640066</v>
      </c>
      <c r="Z11" s="23">
        <v>33.067244558301525</v>
      </c>
    </row>
    <row r="12" spans="2:26">
      <c r="B12" s="5" t="s">
        <v>32</v>
      </c>
      <c r="C12" s="23">
        <v>-1.4457127020597005</v>
      </c>
      <c r="D12" s="23">
        <v>-3.9128732930672903</v>
      </c>
      <c r="E12" s="23">
        <v>-11.466311973187871</v>
      </c>
      <c r="F12" s="23">
        <v>-16.637320081028644</v>
      </c>
      <c r="G12" s="23">
        <v>-2.900907813934487</v>
      </c>
      <c r="H12" s="23">
        <v>-1.0447078204751798</v>
      </c>
      <c r="I12" s="23">
        <v>-1.758863219464958</v>
      </c>
      <c r="J12" s="23">
        <v>-4.7790810974555287</v>
      </c>
      <c r="K12" s="23">
        <v>-12.771472531138153</v>
      </c>
      <c r="L12" s="23">
        <v>-13.017347409287995</v>
      </c>
      <c r="M12" s="23">
        <v>-4.1867009582746242</v>
      </c>
      <c r="N12" s="23">
        <v>-10.172851515326077</v>
      </c>
      <c r="O12" s="23">
        <v>-10.473097485340764</v>
      </c>
      <c r="P12" s="23">
        <v>-2.7661633516807913</v>
      </c>
      <c r="Q12" s="23">
        <v>-1.8572655302752661</v>
      </c>
      <c r="R12" s="23">
        <v>-18.681138631483439</v>
      </c>
      <c r="S12" s="23">
        <v>-2.3024125462868335</v>
      </c>
      <c r="T12" s="23">
        <v>-11.570475595831237</v>
      </c>
      <c r="U12" s="23">
        <v>-3.2655539376938516</v>
      </c>
      <c r="V12" s="23">
        <v>-2.0181799263847813</v>
      </c>
      <c r="W12" s="23">
        <v>-4.7302923906905736</v>
      </c>
      <c r="X12" s="23">
        <v>-19.568322276815035</v>
      </c>
      <c r="Y12" s="23">
        <v>-3.9431278431704389</v>
      </c>
      <c r="Z12" s="23">
        <v>-13.28673177548961</v>
      </c>
    </row>
    <row r="13" spans="2:26">
      <c r="B13" s="5" t="s">
        <v>33</v>
      </c>
      <c r="C13" s="23">
        <v>-21.0074843780828</v>
      </c>
      <c r="D13" s="23">
        <v>-21.304774666380141</v>
      </c>
      <c r="E13" s="23">
        <v>-19.974295730510235</v>
      </c>
      <c r="F13" s="23">
        <v>-17.833859271834879</v>
      </c>
      <c r="G13" s="23">
        <v>-19.200457398487714</v>
      </c>
      <c r="H13" s="23">
        <v>-19.194406419193555</v>
      </c>
      <c r="I13" s="23">
        <v>-16.093304570540045</v>
      </c>
      <c r="J13" s="23">
        <v>-19.839386356731296</v>
      </c>
      <c r="K13" s="23">
        <v>-20.230934847463704</v>
      </c>
      <c r="L13" s="23">
        <v>-17.197899137090658</v>
      </c>
      <c r="M13" s="23">
        <v>-20.471041519222673</v>
      </c>
      <c r="N13" s="23">
        <v>-20.308625731899685</v>
      </c>
      <c r="O13" s="23">
        <v>-17.830435101482141</v>
      </c>
      <c r="P13" s="23">
        <v>-17.564248463924873</v>
      </c>
      <c r="Q13" s="23">
        <v>-17.637082675783631</v>
      </c>
      <c r="R13" s="23">
        <v>-26.533276459026467</v>
      </c>
      <c r="S13" s="23">
        <v>-31.972387946373193</v>
      </c>
      <c r="T13" s="23">
        <v>-33.840606039566353</v>
      </c>
      <c r="U13" s="23">
        <v>-40.604584803836204</v>
      </c>
      <c r="V13" s="23">
        <v>-53.586983247958109</v>
      </c>
      <c r="W13" s="23">
        <v>-73.970780760742457</v>
      </c>
      <c r="X13" s="23">
        <v>-66.437278857233025</v>
      </c>
      <c r="Y13" s="23">
        <v>-66.059334516659206</v>
      </c>
      <c r="Z13" s="23">
        <v>-61.74569777061464</v>
      </c>
    </row>
    <row r="14" spans="2:26">
      <c r="B14" s="5" t="s">
        <v>34</v>
      </c>
      <c r="C14" s="23">
        <v>-6.2539008112263614</v>
      </c>
      <c r="D14" s="23">
        <v>-4.9753868589062771</v>
      </c>
      <c r="E14" s="23">
        <v>0</v>
      </c>
      <c r="F14" s="23">
        <v>-0.9585301426016799</v>
      </c>
      <c r="G14" s="23">
        <v>-66.994594849682642</v>
      </c>
      <c r="H14" s="23">
        <v>-29.783142960178811</v>
      </c>
      <c r="I14" s="23">
        <v>-62.703453152388768</v>
      </c>
      <c r="J14" s="23">
        <v>12.958849786392795</v>
      </c>
      <c r="K14" s="23">
        <v>0</v>
      </c>
      <c r="L14" s="23">
        <v>87.310034931941516</v>
      </c>
      <c r="M14" s="23">
        <v>0</v>
      </c>
      <c r="N14" s="23">
        <v>-42.066675322730838</v>
      </c>
      <c r="O14" s="23">
        <v>40.976435738065319</v>
      </c>
      <c r="P14" s="23">
        <v>-1.9651275974984097E-8</v>
      </c>
      <c r="Q14" s="23">
        <v>-60.967216849623732</v>
      </c>
      <c r="R14" s="23">
        <v>-24.658844098841787</v>
      </c>
      <c r="S14" s="23">
        <v>-9.2266672270290382</v>
      </c>
      <c r="T14" s="23">
        <v>-28.029157132055744</v>
      </c>
      <c r="U14" s="23">
        <v>-45.292212477404313</v>
      </c>
      <c r="V14" s="23">
        <v>-173.18552558288991</v>
      </c>
      <c r="W14" s="23">
        <v>-15.044686910832576</v>
      </c>
      <c r="X14" s="23">
        <v>-24.838567775628036</v>
      </c>
      <c r="Y14" s="23">
        <v>81.323417976837163</v>
      </c>
      <c r="Z14" s="23">
        <v>0</v>
      </c>
    </row>
    <row r="15" spans="2:26">
      <c r="B15" s="5" t="s">
        <v>35</v>
      </c>
      <c r="C15" s="23">
        <v>-3.5147374861153926</v>
      </c>
      <c r="D15" s="23">
        <v>-4.0150350716661256</v>
      </c>
      <c r="E15" s="23">
        <v>-1.5294107878642631</v>
      </c>
      <c r="F15" s="23">
        <v>-2.6501657180550438</v>
      </c>
      <c r="G15" s="23">
        <v>-1.1444974017912382</v>
      </c>
      <c r="H15" s="23">
        <v>-2.3310195963836198</v>
      </c>
      <c r="I15" s="23">
        <v>-0.45972697085673214</v>
      </c>
      <c r="J15" s="23">
        <v>-5.3643329811552833</v>
      </c>
      <c r="K15" s="23">
        <v>-1.8807703001036384</v>
      </c>
      <c r="L15" s="23">
        <v>-1.4390732507587691</v>
      </c>
      <c r="M15" s="23">
        <v>-2.36798614726513</v>
      </c>
      <c r="N15" s="23">
        <v>-5.3041368077706643</v>
      </c>
      <c r="O15" s="23">
        <v>-2.5517981772389389</v>
      </c>
      <c r="P15" s="23">
        <v>-6.1753604018901891</v>
      </c>
      <c r="Q15" s="23">
        <v>-4.4910463222999351</v>
      </c>
      <c r="R15" s="23">
        <v>-8.551046644828368</v>
      </c>
      <c r="S15" s="23">
        <v>-2.7094928983527642</v>
      </c>
      <c r="T15" s="23">
        <v>-4.4227003593590775</v>
      </c>
      <c r="U15" s="23">
        <v>-4.3447508211367136</v>
      </c>
      <c r="V15" s="23">
        <v>-3.3702098375394764</v>
      </c>
      <c r="W15" s="23">
        <v>-3.8983605752714063</v>
      </c>
      <c r="X15" s="23">
        <v>-3.0853378802382028</v>
      </c>
      <c r="Y15" s="23">
        <v>-3.0532516179814908</v>
      </c>
      <c r="Z15" s="23">
        <v>-2.8250484334162573</v>
      </c>
    </row>
    <row r="16" spans="2:26">
      <c r="B16" s="8" t="s">
        <v>36</v>
      </c>
      <c r="C16" s="24">
        <f>+SUM(C10:C15)</f>
        <v>-70.146763933667643</v>
      </c>
      <c r="D16" s="24">
        <f t="shared" ref="D16:Z16" si="1">+SUM(D10:D15)</f>
        <v>-79.332366750479508</v>
      </c>
      <c r="E16" s="24">
        <f t="shared" si="1"/>
        <v>-44.601840342801424</v>
      </c>
      <c r="F16" s="24">
        <f t="shared" si="1"/>
        <v>-55.926481936414049</v>
      </c>
      <c r="G16" s="24">
        <f t="shared" si="1"/>
        <v>-111.42137153145202</v>
      </c>
      <c r="H16" s="24">
        <f t="shared" si="1"/>
        <v>-55.390921234090634</v>
      </c>
      <c r="I16" s="24">
        <f t="shared" si="1"/>
        <v>-101.27683210745477</v>
      </c>
      <c r="J16" s="24">
        <f t="shared" si="1"/>
        <v>-46.251798063594435</v>
      </c>
      <c r="K16" s="24">
        <f t="shared" si="1"/>
        <v>-53.600380808938105</v>
      </c>
      <c r="L16" s="24">
        <f t="shared" si="1"/>
        <v>34.782946733807336</v>
      </c>
      <c r="M16" s="24">
        <f t="shared" si="1"/>
        <v>-46.662502052618706</v>
      </c>
      <c r="N16" s="24">
        <f t="shared" si="1"/>
        <v>-115.86904502959864</v>
      </c>
      <c r="O16" s="24">
        <f t="shared" si="1"/>
        <v>-18.662147535239203</v>
      </c>
      <c r="P16" s="24">
        <f t="shared" si="1"/>
        <v>-60.530880070639832</v>
      </c>
      <c r="Q16" s="24">
        <f t="shared" si="1"/>
        <v>-129.41834588629911</v>
      </c>
      <c r="R16" s="24">
        <f t="shared" si="1"/>
        <v>-107.94601217124745</v>
      </c>
      <c r="S16" s="24">
        <f t="shared" si="1"/>
        <v>-174.34671438879499</v>
      </c>
      <c r="T16" s="24">
        <f t="shared" si="1"/>
        <v>-112.34747902378007</v>
      </c>
      <c r="U16" s="24">
        <f t="shared" si="1"/>
        <v>-159.29493474209056</v>
      </c>
      <c r="V16" s="24">
        <f t="shared" si="1"/>
        <v>-268.95324815047132</v>
      </c>
      <c r="W16" s="24">
        <f t="shared" si="1"/>
        <v>-214.08936762367455</v>
      </c>
      <c r="X16" s="24">
        <f t="shared" si="1"/>
        <v>-181.30121749492946</v>
      </c>
      <c r="Y16" s="24">
        <f t="shared" si="1"/>
        <v>-73.530475674528503</v>
      </c>
      <c r="Z16" s="24">
        <f t="shared" si="1"/>
        <v>-117.82459744988357</v>
      </c>
    </row>
    <row r="17" spans="2:26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2:26">
      <c r="B18" s="9" t="s">
        <v>37</v>
      </c>
      <c r="C18" s="24">
        <f>+C8+C16</f>
        <v>20.880974045630595</v>
      </c>
      <c r="D18" s="24">
        <f t="shared" ref="D18:Z18" si="2">+D8+D16</f>
        <v>42.401544230166223</v>
      </c>
      <c r="E18" s="24">
        <f t="shared" si="2"/>
        <v>25.600085923905553</v>
      </c>
      <c r="F18" s="24">
        <f t="shared" si="2"/>
        <v>5.9999820941701358</v>
      </c>
      <c r="G18" s="24">
        <f t="shared" si="2"/>
        <v>-53.195908016716544</v>
      </c>
      <c r="H18" s="24">
        <f t="shared" si="2"/>
        <v>-27.945192011781565</v>
      </c>
      <c r="I18" s="24">
        <f t="shared" si="2"/>
        <v>-66.090086664357599</v>
      </c>
      <c r="J18" s="24">
        <f t="shared" si="2"/>
        <v>18.489762232940038</v>
      </c>
      <c r="K18" s="24">
        <f t="shared" si="2"/>
        <v>7.9533028589576844</v>
      </c>
      <c r="L18" s="24">
        <f t="shared" si="2"/>
        <v>107.30889227110177</v>
      </c>
      <c r="M18" s="24">
        <f t="shared" si="2"/>
        <v>70.500127892461876</v>
      </c>
      <c r="N18" s="24">
        <f t="shared" si="2"/>
        <v>82.018762457147105</v>
      </c>
      <c r="O18" s="24">
        <f t="shared" si="2"/>
        <v>152.31841412258726</v>
      </c>
      <c r="P18" s="24">
        <f t="shared" si="2"/>
        <v>81.101425396893234</v>
      </c>
      <c r="Q18" s="24">
        <f t="shared" si="2"/>
        <v>85.153489269750224</v>
      </c>
      <c r="R18" s="24">
        <f t="shared" si="2"/>
        <v>55.475162596189875</v>
      </c>
      <c r="S18" s="24">
        <f t="shared" si="2"/>
        <v>114.33673593063506</v>
      </c>
      <c r="T18" s="24">
        <f t="shared" si="2"/>
        <v>47.274195236057807</v>
      </c>
      <c r="U18" s="24">
        <f t="shared" si="2"/>
        <v>41.584147225370032</v>
      </c>
      <c r="V18" s="24">
        <f t="shared" si="2"/>
        <v>-73.413386387870872</v>
      </c>
      <c r="W18" s="24">
        <f t="shared" si="2"/>
        <v>116.36551778280779</v>
      </c>
      <c r="X18" s="24">
        <f t="shared" si="2"/>
        <v>59.279258045637505</v>
      </c>
      <c r="Y18" s="24">
        <f t="shared" si="2"/>
        <v>199.72380853258974</v>
      </c>
      <c r="Z18" s="24">
        <f t="shared" si="2"/>
        <v>87.533840699375716</v>
      </c>
    </row>
    <row r="19" spans="2:26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2:26">
      <c r="B20" s="5" t="s">
        <v>38</v>
      </c>
      <c r="C20" s="23">
        <v>2.9197690280991329</v>
      </c>
      <c r="D20" s="23">
        <v>2.9230536374632563</v>
      </c>
      <c r="E20" s="23">
        <v>2.8307867936130338</v>
      </c>
      <c r="F20" s="23">
        <v>3.1268034811284373</v>
      </c>
      <c r="G20" s="23">
        <v>3.9218934121508888</v>
      </c>
      <c r="H20" s="23">
        <v>1.9610952846690746</v>
      </c>
      <c r="I20" s="23">
        <v>2.87113975704633</v>
      </c>
      <c r="J20" s="23">
        <v>2.5109429462349513</v>
      </c>
      <c r="K20" s="23">
        <v>2.3131180429304092</v>
      </c>
      <c r="L20" s="23">
        <v>2.3538052691976139</v>
      </c>
      <c r="M20" s="23">
        <v>2.2545932835177331</v>
      </c>
      <c r="N20" s="23">
        <v>2.3805884343799968</v>
      </c>
      <c r="O20" s="23">
        <v>2.4717258443470378</v>
      </c>
      <c r="P20" s="23">
        <v>2.8101603026198232</v>
      </c>
      <c r="Q20" s="23">
        <v>3.0871046759500111</v>
      </c>
      <c r="R20" s="23">
        <v>4.6055370776074858</v>
      </c>
      <c r="S20" s="23">
        <v>5.0879726619309595</v>
      </c>
      <c r="T20" s="23">
        <v>5.9735376051566185</v>
      </c>
      <c r="U20" s="23">
        <v>6.9682089939161491</v>
      </c>
      <c r="V20" s="23">
        <v>6.9531167731553669</v>
      </c>
      <c r="W20" s="23">
        <v>5.2608795924294389</v>
      </c>
      <c r="X20" s="23">
        <v>6.8786803545877993</v>
      </c>
      <c r="Y20" s="23">
        <v>7.5843417274585967</v>
      </c>
      <c r="Z20" s="23">
        <v>8.0572516173208566</v>
      </c>
    </row>
    <row r="21" spans="2:26">
      <c r="B21" s="5" t="s">
        <v>39</v>
      </c>
      <c r="C21" s="23">
        <v>-10.472559702776284</v>
      </c>
      <c r="D21" s="23">
        <v>-10.907776353085625</v>
      </c>
      <c r="E21" s="23">
        <v>-10.842511608771863</v>
      </c>
      <c r="F21" s="23">
        <v>-18.070005208691363</v>
      </c>
      <c r="G21" s="23">
        <v>-8.2255135440696829</v>
      </c>
      <c r="H21" s="23">
        <v>-10.40665227883655</v>
      </c>
      <c r="I21" s="23">
        <v>-4.2831817376089942</v>
      </c>
      <c r="J21" s="23">
        <v>-5.3121866659497288</v>
      </c>
      <c r="K21" s="23">
        <v>-4.0966164361203008</v>
      </c>
      <c r="L21" s="23">
        <v>-4.9855643193233492</v>
      </c>
      <c r="M21" s="23">
        <v>-4.9481625198362211</v>
      </c>
      <c r="N21" s="23">
        <v>-8.8425523082913227</v>
      </c>
      <c r="O21" s="23">
        <v>-9.3474949537179697</v>
      </c>
      <c r="P21" s="23">
        <v>-8.5435197491078441</v>
      </c>
      <c r="Q21" s="23">
        <v>-10.274380498671457</v>
      </c>
      <c r="R21" s="23">
        <v>-6.7130244919419599</v>
      </c>
      <c r="S21" s="23">
        <v>-7.0014348148799534</v>
      </c>
      <c r="T21" s="23">
        <v>-6.3609503048762255</v>
      </c>
      <c r="U21" s="23">
        <v>-9.3401064216104803</v>
      </c>
      <c r="V21" s="23">
        <v>-8.5346708803401992</v>
      </c>
      <c r="W21" s="23">
        <v>-11.65265757881251</v>
      </c>
      <c r="X21" s="23">
        <v>-13.61408312362448</v>
      </c>
      <c r="Y21" s="23">
        <v>-12.945717548873471</v>
      </c>
      <c r="Z21" s="23">
        <v>-11.447327890925271</v>
      </c>
    </row>
    <row r="22" spans="2:26">
      <c r="B22" s="5" t="s">
        <v>40</v>
      </c>
      <c r="C22" s="23">
        <v>3.2461808450269154</v>
      </c>
      <c r="D22" s="23">
        <v>1.5230714131197165</v>
      </c>
      <c r="E22" s="23">
        <v>-17.423630213655436</v>
      </c>
      <c r="F22" s="23">
        <v>5.1107237281210267</v>
      </c>
      <c r="G22" s="23">
        <v>-40.422200885391128</v>
      </c>
      <c r="H22" s="23">
        <v>17.6853921649295</v>
      </c>
      <c r="I22" s="23">
        <v>9.7279320312177209</v>
      </c>
      <c r="J22" s="23">
        <v>29.765966114333253</v>
      </c>
      <c r="K22" s="23">
        <v>1.2229466241729843</v>
      </c>
      <c r="L22" s="23">
        <v>-1.4918034222571581</v>
      </c>
      <c r="M22" s="23">
        <v>-7.7340349780887738</v>
      </c>
      <c r="N22" s="23">
        <v>-0.56673736855218959</v>
      </c>
      <c r="O22" s="23">
        <v>3.9348360178685553E-3</v>
      </c>
      <c r="P22" s="23">
        <v>-18.829385366764996</v>
      </c>
      <c r="Q22" s="23">
        <v>-4.125667999392606</v>
      </c>
      <c r="R22" s="23">
        <v>11.303273013416163</v>
      </c>
      <c r="S22" s="23">
        <v>-2.9138532009827109</v>
      </c>
      <c r="T22" s="23">
        <v>-10.326789956610783</v>
      </c>
      <c r="U22" s="23">
        <v>4.7051638753246703</v>
      </c>
      <c r="V22" s="23">
        <v>-5.587829651499014</v>
      </c>
      <c r="W22" s="23">
        <v>-7.2616632427297763</v>
      </c>
      <c r="X22" s="23">
        <v>4.5575271834537734</v>
      </c>
      <c r="Y22" s="23">
        <v>8.0072866858998211</v>
      </c>
      <c r="Z22" s="23">
        <v>-20.412254753528305</v>
      </c>
    </row>
    <row r="23" spans="2:26" ht="15" customHeight="1">
      <c r="B23" s="8" t="s">
        <v>41</v>
      </c>
      <c r="C23" s="24">
        <f>+SUM(C20:C22)</f>
        <v>-4.3066098296502364</v>
      </c>
      <c r="D23" s="24">
        <f t="shared" ref="D23:Z23" si="3">+SUM(D20:D22)</f>
        <v>-6.4616513025026521</v>
      </c>
      <c r="E23" s="24">
        <f t="shared" si="3"/>
        <v>-25.435355028814264</v>
      </c>
      <c r="F23" s="24">
        <f t="shared" si="3"/>
        <v>-9.8324779994418989</v>
      </c>
      <c r="G23" s="24">
        <f t="shared" si="3"/>
        <v>-44.725821017309926</v>
      </c>
      <c r="H23" s="24">
        <f t="shared" si="3"/>
        <v>9.2398351707620243</v>
      </c>
      <c r="I23" s="24">
        <f t="shared" si="3"/>
        <v>8.3158900506550566</v>
      </c>
      <c r="J23" s="24">
        <f t="shared" si="3"/>
        <v>26.964722394618477</v>
      </c>
      <c r="K23" s="24">
        <f t="shared" si="3"/>
        <v>-0.56055176901690729</v>
      </c>
      <c r="L23" s="24">
        <f t="shared" si="3"/>
        <v>-4.1235624723828934</v>
      </c>
      <c r="M23" s="24">
        <f t="shared" si="3"/>
        <v>-10.427604214407262</v>
      </c>
      <c r="N23" s="24">
        <f t="shared" si="3"/>
        <v>-7.0287012424635158</v>
      </c>
      <c r="O23" s="24">
        <f t="shared" si="3"/>
        <v>-6.8718342733530635</v>
      </c>
      <c r="P23" s="24">
        <f t="shared" si="3"/>
        <v>-24.562744813253016</v>
      </c>
      <c r="Q23" s="24">
        <f t="shared" si="3"/>
        <v>-11.312943822114052</v>
      </c>
      <c r="R23" s="24">
        <f t="shared" si="3"/>
        <v>9.1957855990816881</v>
      </c>
      <c r="S23" s="24">
        <f t="shared" si="3"/>
        <v>-4.8273153539317049</v>
      </c>
      <c r="T23" s="24">
        <f t="shared" si="3"/>
        <v>-10.714202656330389</v>
      </c>
      <c r="U23" s="24">
        <f t="shared" si="3"/>
        <v>2.3332664476303391</v>
      </c>
      <c r="V23" s="24">
        <f t="shared" si="3"/>
        <v>-7.1693837586838463</v>
      </c>
      <c r="W23" s="24">
        <f t="shared" si="3"/>
        <v>-13.653441229112847</v>
      </c>
      <c r="X23" s="24">
        <f t="shared" si="3"/>
        <v>-2.1778755855829077</v>
      </c>
      <c r="Y23" s="24">
        <f t="shared" si="3"/>
        <v>2.6459108644849465</v>
      </c>
      <c r="Z23" s="24">
        <f t="shared" si="3"/>
        <v>-23.80233102713272</v>
      </c>
    </row>
    <row r="24" spans="2:26"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2:26">
      <c r="B25" s="6" t="s">
        <v>42</v>
      </c>
      <c r="C25" s="24">
        <f>+C18+C23</f>
        <v>16.57436421598036</v>
      </c>
      <c r="D25" s="24">
        <f t="shared" ref="D25:Z25" si="4">+D18+D23</f>
        <v>35.939892927663571</v>
      </c>
      <c r="E25" s="24">
        <f t="shared" si="4"/>
        <v>0.16473089509128869</v>
      </c>
      <c r="F25" s="24">
        <f t="shared" si="4"/>
        <v>-3.8324959052717631</v>
      </c>
      <c r="G25" s="24">
        <f t="shared" si="4"/>
        <v>-97.92172903402647</v>
      </c>
      <c r="H25" s="24">
        <f t="shared" si="4"/>
        <v>-18.70535684101954</v>
      </c>
      <c r="I25" s="24">
        <f t="shared" si="4"/>
        <v>-57.774196613702543</v>
      </c>
      <c r="J25" s="24">
        <f t="shared" si="4"/>
        <v>45.454484627558514</v>
      </c>
      <c r="K25" s="24">
        <f t="shared" si="4"/>
        <v>7.3927510899407771</v>
      </c>
      <c r="L25" s="24">
        <f t="shared" si="4"/>
        <v>103.18532979871887</v>
      </c>
      <c r="M25" s="24">
        <f t="shared" si="4"/>
        <v>60.072523678054615</v>
      </c>
      <c r="N25" s="24">
        <f t="shared" si="4"/>
        <v>74.990061214683593</v>
      </c>
      <c r="O25" s="24">
        <f t="shared" si="4"/>
        <v>145.44657984923418</v>
      </c>
      <c r="P25" s="24">
        <f t="shared" si="4"/>
        <v>56.538680583640215</v>
      </c>
      <c r="Q25" s="24">
        <f t="shared" si="4"/>
        <v>73.840545447636174</v>
      </c>
      <c r="R25" s="24">
        <f t="shared" si="4"/>
        <v>64.670948195271563</v>
      </c>
      <c r="S25" s="24">
        <f t="shared" si="4"/>
        <v>109.50942057670335</v>
      </c>
      <c r="T25" s="24">
        <f t="shared" si="4"/>
        <v>36.559992579727421</v>
      </c>
      <c r="U25" s="24">
        <f t="shared" si="4"/>
        <v>43.917413673000368</v>
      </c>
      <c r="V25" s="24">
        <f t="shared" si="4"/>
        <v>-80.582770146554722</v>
      </c>
      <c r="W25" s="24">
        <f t="shared" si="4"/>
        <v>102.71207655369494</v>
      </c>
      <c r="X25" s="24">
        <f t="shared" si="4"/>
        <v>57.101382460054595</v>
      </c>
      <c r="Y25" s="24">
        <f t="shared" si="4"/>
        <v>202.36971939707468</v>
      </c>
      <c r="Z25" s="24">
        <f t="shared" si="4"/>
        <v>63.731509672242993</v>
      </c>
    </row>
    <row r="26" spans="2:26"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2:26">
      <c r="B27" s="10" t="s">
        <v>43</v>
      </c>
      <c r="C27" s="23">
        <v>-17.655549740662178</v>
      </c>
      <c r="D27" s="23">
        <v>-33.90812634740751</v>
      </c>
      <c r="E27" s="23">
        <v>-8.8702063691478017</v>
      </c>
      <c r="F27" s="23">
        <v>3.5810507855623923</v>
      </c>
      <c r="G27" s="23">
        <v>14.962831174604961</v>
      </c>
      <c r="H27" s="23">
        <v>20.537117276877073</v>
      </c>
      <c r="I27" s="23">
        <v>55.715516746006436</v>
      </c>
      <c r="J27" s="23">
        <v>-25.219198526718991</v>
      </c>
      <c r="K27" s="23">
        <v>-4.7337411654958714</v>
      </c>
      <c r="L27" s="23">
        <v>-79.221828717307986</v>
      </c>
      <c r="M27" s="23">
        <v>-48.994560349964594</v>
      </c>
      <c r="N27" s="23">
        <v>-42.50149472107416</v>
      </c>
      <c r="O27" s="23">
        <v>-121.34729595832843</v>
      </c>
      <c r="P27" s="23">
        <v>-53.584183545831984</v>
      </c>
      <c r="Q27" s="23">
        <v>-63.38380195964033</v>
      </c>
      <c r="R27" s="23">
        <v>-32.848038092758003</v>
      </c>
      <c r="S27" s="23">
        <v>-87.411326446283283</v>
      </c>
      <c r="T27" s="23">
        <v>-30.12069611614243</v>
      </c>
      <c r="U27" s="23">
        <v>-40.826371300857318</v>
      </c>
      <c r="V27" s="23">
        <v>-35.991399299521468</v>
      </c>
      <c r="W27" s="23">
        <v>-107.4144207163118</v>
      </c>
      <c r="X27" s="23">
        <v>-48.963427130109672</v>
      </c>
      <c r="Y27" s="23">
        <v>-176.46157478459634</v>
      </c>
      <c r="Z27" s="23">
        <v>-57.566760941335481</v>
      </c>
    </row>
    <row r="28" spans="2:26">
      <c r="B28" s="6" t="s">
        <v>44</v>
      </c>
      <c r="C28" s="24">
        <f>+C25+C27</f>
        <v>-1.0811855246818176</v>
      </c>
      <c r="D28" s="24">
        <f t="shared" ref="D28:Z28" si="5">+D25+D27</f>
        <v>2.0317665802560612</v>
      </c>
      <c r="E28" s="24">
        <f t="shared" si="5"/>
        <v>-8.705475474056513</v>
      </c>
      <c r="F28" s="24">
        <f t="shared" si="5"/>
        <v>-0.25144511970937078</v>
      </c>
      <c r="G28" s="24">
        <f t="shared" si="5"/>
        <v>-82.958897859421512</v>
      </c>
      <c r="H28" s="24">
        <f t="shared" si="5"/>
        <v>1.8317604358575323</v>
      </c>
      <c r="I28" s="24">
        <f t="shared" si="5"/>
        <v>-2.0586798676961067</v>
      </c>
      <c r="J28" s="24">
        <f t="shared" si="5"/>
        <v>20.235286100839524</v>
      </c>
      <c r="K28" s="24">
        <f t="shared" si="5"/>
        <v>2.6590099244449057</v>
      </c>
      <c r="L28" s="24">
        <f t="shared" si="5"/>
        <v>23.963501081410882</v>
      </c>
      <c r="M28" s="24">
        <f t="shared" si="5"/>
        <v>11.077963328090021</v>
      </c>
      <c r="N28" s="24">
        <f t="shared" si="5"/>
        <v>32.488566493609433</v>
      </c>
      <c r="O28" s="24">
        <f t="shared" si="5"/>
        <v>24.099283890905753</v>
      </c>
      <c r="P28" s="24">
        <f t="shared" si="5"/>
        <v>2.9544970378082311</v>
      </c>
      <c r="Q28" s="24">
        <f t="shared" si="5"/>
        <v>10.456743487995844</v>
      </c>
      <c r="R28" s="24">
        <f t="shared" si="5"/>
        <v>31.822910102513561</v>
      </c>
      <c r="S28" s="24">
        <f t="shared" si="5"/>
        <v>22.098094130420066</v>
      </c>
      <c r="T28" s="24">
        <f t="shared" si="5"/>
        <v>6.4392964635849914</v>
      </c>
      <c r="U28" s="24">
        <f t="shared" si="5"/>
        <v>3.0910423721430504</v>
      </c>
      <c r="V28" s="24">
        <f t="shared" si="5"/>
        <v>-116.57416944607618</v>
      </c>
      <c r="W28" s="24">
        <f t="shared" si="5"/>
        <v>-4.7023441626168534</v>
      </c>
      <c r="X28" s="24">
        <f t="shared" si="5"/>
        <v>8.1379553299449228</v>
      </c>
      <c r="Y28" s="24">
        <f t="shared" si="5"/>
        <v>25.908144612478338</v>
      </c>
      <c r="Z28" s="24">
        <f t="shared" si="5"/>
        <v>6.1647487309075117</v>
      </c>
    </row>
    <row r="29" spans="2:26"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  <c r="Y29" s="25"/>
      <c r="Z29" s="25"/>
    </row>
    <row r="30" spans="2:26">
      <c r="B30" s="11" t="s">
        <v>45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  <c r="Y30" s="25"/>
      <c r="Z30" s="25"/>
    </row>
    <row r="31" spans="2:26">
      <c r="B31" s="5" t="s">
        <v>46</v>
      </c>
      <c r="C31" s="23">
        <v>1.7822556018618343</v>
      </c>
      <c r="D31" s="23">
        <v>2.370180170187183</v>
      </c>
      <c r="E31" s="23">
        <v>-12.689187267525995</v>
      </c>
      <c r="F31" s="23">
        <v>6.4723261866845405</v>
      </c>
      <c r="G31" s="23">
        <v>-23.222456614494007</v>
      </c>
      <c r="H31" s="23">
        <v>6.7412191432963624</v>
      </c>
      <c r="I31" s="23">
        <v>2.6929066865119751</v>
      </c>
      <c r="J31" s="23">
        <v>11.707875692645999</v>
      </c>
      <c r="K31" s="23">
        <v>0.1101489442682464</v>
      </c>
      <c r="L31" s="23">
        <v>-1.06588973821016</v>
      </c>
      <c r="M31" s="23">
        <v>-3.8618004470488074</v>
      </c>
      <c r="N31" s="23">
        <v>-1.1244485711545451</v>
      </c>
      <c r="O31" s="23">
        <v>1.8618964743826325</v>
      </c>
      <c r="P31" s="23">
        <v>-26.624982005873591</v>
      </c>
      <c r="Q31" s="23">
        <v>-25.753811759407085</v>
      </c>
      <c r="R31" s="23">
        <v>27.717552141380111</v>
      </c>
      <c r="S31" s="23">
        <v>-12.585964842942218</v>
      </c>
      <c r="T31" s="23">
        <v>-5.6957708656404122</v>
      </c>
      <c r="U31" s="23">
        <v>3.3202289441089476</v>
      </c>
      <c r="V31" s="23">
        <v>0.17526139103999583</v>
      </c>
      <c r="W31" s="23">
        <v>-4.0266840152324619</v>
      </c>
      <c r="X31" s="23">
        <v>0.98390125021892061</v>
      </c>
      <c r="Y31" s="23">
        <v>1.4349136802210296</v>
      </c>
      <c r="Z31" s="23">
        <v>-7.5669734791412679</v>
      </c>
    </row>
    <row r="32" spans="2:26">
      <c r="B32" s="5" t="s">
        <v>47</v>
      </c>
      <c r="C32" s="23">
        <v>0</v>
      </c>
      <c r="D32" s="23">
        <v>0</v>
      </c>
      <c r="E32" s="23">
        <v>0</v>
      </c>
      <c r="F32" s="23">
        <v>4.5864114219748862E-2</v>
      </c>
      <c r="G32" s="23">
        <v>0</v>
      </c>
      <c r="H32" s="23">
        <v>0</v>
      </c>
      <c r="I32" s="23">
        <v>0</v>
      </c>
      <c r="J32" s="23">
        <v>-5.644819799575776E-2</v>
      </c>
      <c r="K32" s="23">
        <v>0</v>
      </c>
      <c r="L32" s="23">
        <v>0</v>
      </c>
      <c r="M32" s="23">
        <v>0</v>
      </c>
      <c r="N32" s="23">
        <v>-5.8172181809480188E-2</v>
      </c>
      <c r="O32" s="23">
        <v>0</v>
      </c>
      <c r="P32" s="23">
        <v>0</v>
      </c>
      <c r="Q32" s="23">
        <v>0</v>
      </c>
      <c r="R32" s="23">
        <v>1.0800140479058903E-2</v>
      </c>
      <c r="S32" s="23">
        <v>0</v>
      </c>
      <c r="T32" s="23">
        <v>0</v>
      </c>
      <c r="U32" s="23">
        <v>0</v>
      </c>
      <c r="V32" s="23">
        <v>-0.12822897551372456</v>
      </c>
      <c r="W32" s="23">
        <v>0</v>
      </c>
      <c r="X32" s="23">
        <v>0</v>
      </c>
      <c r="Y32" s="23">
        <v>0</v>
      </c>
      <c r="Z32" s="23">
        <v>0.19015796388661677</v>
      </c>
    </row>
    <row r="33" spans="2:26">
      <c r="B33" s="6" t="s">
        <v>48</v>
      </c>
      <c r="C33" s="24">
        <f>SUM(C31:C32)</f>
        <v>1.7822556018618343</v>
      </c>
      <c r="D33" s="24">
        <f t="shared" ref="D33:Z33" si="6">SUM(D31:D32)</f>
        <v>2.370180170187183</v>
      </c>
      <c r="E33" s="24">
        <f t="shared" si="6"/>
        <v>-12.689187267525995</v>
      </c>
      <c r="F33" s="24">
        <f t="shared" si="6"/>
        <v>6.5181903009042896</v>
      </c>
      <c r="G33" s="24">
        <f t="shared" si="6"/>
        <v>-23.222456614494007</v>
      </c>
      <c r="H33" s="24">
        <f t="shared" si="6"/>
        <v>6.7412191432963624</v>
      </c>
      <c r="I33" s="24">
        <f t="shared" si="6"/>
        <v>2.6929066865119751</v>
      </c>
      <c r="J33" s="24">
        <f t="shared" si="6"/>
        <v>11.651427494650241</v>
      </c>
      <c r="K33" s="24">
        <f t="shared" si="6"/>
        <v>0.1101489442682464</v>
      </c>
      <c r="L33" s="24">
        <f t="shared" si="6"/>
        <v>-1.06588973821016</v>
      </c>
      <c r="M33" s="24">
        <f t="shared" si="6"/>
        <v>-3.8618004470488074</v>
      </c>
      <c r="N33" s="24">
        <f t="shared" si="6"/>
        <v>-1.1826207529640254</v>
      </c>
      <c r="O33" s="24">
        <f t="shared" si="6"/>
        <v>1.8618964743826325</v>
      </c>
      <c r="P33" s="24">
        <f t="shared" si="6"/>
        <v>-26.624982005873591</v>
      </c>
      <c r="Q33" s="24">
        <f t="shared" si="6"/>
        <v>-25.753811759407085</v>
      </c>
      <c r="R33" s="24">
        <f t="shared" si="6"/>
        <v>27.72835228185917</v>
      </c>
      <c r="S33" s="24">
        <f t="shared" si="6"/>
        <v>-12.585964842942218</v>
      </c>
      <c r="T33" s="24">
        <f t="shared" si="6"/>
        <v>-5.6957708656404122</v>
      </c>
      <c r="U33" s="24">
        <f t="shared" si="6"/>
        <v>3.3202289441089476</v>
      </c>
      <c r="V33" s="24">
        <f t="shared" si="6"/>
        <v>4.7032415526271271E-2</v>
      </c>
      <c r="W33" s="24">
        <f t="shared" si="6"/>
        <v>-4.0266840152324619</v>
      </c>
      <c r="X33" s="24">
        <f t="shared" si="6"/>
        <v>0.98390125021892061</v>
      </c>
      <c r="Y33" s="24">
        <f t="shared" si="6"/>
        <v>1.4349136802210296</v>
      </c>
      <c r="Z33" s="24">
        <f t="shared" si="6"/>
        <v>-7.3768155152546511</v>
      </c>
    </row>
    <row r="34" spans="2:26">
      <c r="B34" s="5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2:26">
      <c r="B35" s="6" t="s">
        <v>49</v>
      </c>
      <c r="C35" s="24">
        <f>+C28+C33</f>
        <v>0.70107007718001668</v>
      </c>
      <c r="D35" s="24">
        <f t="shared" ref="D35:Z35" si="7">+D28+D33</f>
        <v>4.4019467504432441</v>
      </c>
      <c r="E35" s="24">
        <f t="shared" si="7"/>
        <v>-21.394662741582508</v>
      </c>
      <c r="F35" s="24">
        <f t="shared" si="7"/>
        <v>6.2667451811949189</v>
      </c>
      <c r="G35" s="24">
        <f t="shared" si="7"/>
        <v>-106.18135447391552</v>
      </c>
      <c r="H35" s="24">
        <f t="shared" si="7"/>
        <v>8.5729795791538947</v>
      </c>
      <c r="I35" s="24">
        <f t="shared" si="7"/>
        <v>0.6342268188158684</v>
      </c>
      <c r="J35" s="24">
        <f t="shared" si="7"/>
        <v>31.886713595489766</v>
      </c>
      <c r="K35" s="24">
        <f t="shared" si="7"/>
        <v>2.7691588687131521</v>
      </c>
      <c r="L35" s="24">
        <f t="shared" si="7"/>
        <v>22.897611343200722</v>
      </c>
      <c r="M35" s="24">
        <f t="shared" si="7"/>
        <v>7.216162881041214</v>
      </c>
      <c r="N35" s="24">
        <f t="shared" si="7"/>
        <v>31.305945740645406</v>
      </c>
      <c r="O35" s="24">
        <f t="shared" si="7"/>
        <v>25.961180365288385</v>
      </c>
      <c r="P35" s="24">
        <f t="shared" si="7"/>
        <v>-23.67048496806536</v>
      </c>
      <c r="Q35" s="24">
        <f t="shared" si="7"/>
        <v>-15.297068271411241</v>
      </c>
      <c r="R35" s="24">
        <f t="shared" si="7"/>
        <v>59.551262384372734</v>
      </c>
      <c r="S35" s="24">
        <f t="shared" si="7"/>
        <v>9.5121292874778476</v>
      </c>
      <c r="T35" s="24">
        <f t="shared" si="7"/>
        <v>0.74352559794457918</v>
      </c>
      <c r="U35" s="24">
        <f t="shared" si="7"/>
        <v>6.4112713162519981</v>
      </c>
      <c r="V35" s="24">
        <f t="shared" si="7"/>
        <v>-116.52713703054991</v>
      </c>
      <c r="W35" s="24">
        <f t="shared" si="7"/>
        <v>-8.7290281778493153</v>
      </c>
      <c r="X35" s="24">
        <f t="shared" si="7"/>
        <v>9.1218565801638434</v>
      </c>
      <c r="Y35" s="24">
        <f t="shared" si="7"/>
        <v>27.343058292699368</v>
      </c>
      <c r="Z35" s="24">
        <f t="shared" si="7"/>
        <v>-1.2120667843471393</v>
      </c>
    </row>
    <row r="36" spans="2:26">
      <c r="B36" s="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2:26">
      <c r="B37" s="6" t="s">
        <v>50</v>
      </c>
      <c r="C37" s="24">
        <f>+C8+C10+C11+C12+C15</f>
        <v>48.142359234939754</v>
      </c>
      <c r="D37" s="24">
        <f t="shared" ref="D37:Z37" si="8">+D8+D10+D11+D12+D15</f>
        <v>68.68170575545264</v>
      </c>
      <c r="E37" s="24">
        <f t="shared" si="8"/>
        <v>45.574381654415795</v>
      </c>
      <c r="F37" s="24">
        <f t="shared" si="8"/>
        <v>24.792371508606688</v>
      </c>
      <c r="G37" s="24">
        <f t="shared" si="8"/>
        <v>32.999144231453812</v>
      </c>
      <c r="H37" s="24">
        <f t="shared" si="8"/>
        <v>21.032357367590802</v>
      </c>
      <c r="I37" s="24">
        <f t="shared" si="8"/>
        <v>12.70667105857123</v>
      </c>
      <c r="J37" s="24">
        <f t="shared" si="8"/>
        <v>25.370298803278537</v>
      </c>
      <c r="K37" s="24">
        <f t="shared" si="8"/>
        <v>28.184237706421396</v>
      </c>
      <c r="L37" s="24">
        <f t="shared" si="8"/>
        <v>37.196756476250911</v>
      </c>
      <c r="M37" s="24">
        <f t="shared" si="8"/>
        <v>90.971169411684542</v>
      </c>
      <c r="N37" s="24">
        <f t="shared" si="8"/>
        <v>144.3940635117776</v>
      </c>
      <c r="O37" s="24">
        <f t="shared" si="8"/>
        <v>129.17241348600407</v>
      </c>
      <c r="P37" s="24">
        <f t="shared" si="8"/>
        <v>98.66567388046937</v>
      </c>
      <c r="Q37" s="24">
        <f t="shared" si="8"/>
        <v>163.75778879515761</v>
      </c>
      <c r="R37" s="24">
        <f t="shared" si="8"/>
        <v>106.66728315405811</v>
      </c>
      <c r="S37" s="24">
        <f t="shared" si="8"/>
        <v>155.53579110403729</v>
      </c>
      <c r="T37" s="24">
        <f t="shared" si="8"/>
        <v>109.14395840767992</v>
      </c>
      <c r="U37" s="24">
        <f t="shared" si="8"/>
        <v>127.48094450661053</v>
      </c>
      <c r="V37" s="24">
        <f t="shared" si="8"/>
        <v>153.35912244297714</v>
      </c>
      <c r="W37" s="24">
        <f t="shared" si="8"/>
        <v>205.38098545438285</v>
      </c>
      <c r="X37" s="24">
        <f t="shared" si="8"/>
        <v>150.55510467849857</v>
      </c>
      <c r="Y37" s="24">
        <f t="shared" si="8"/>
        <v>184.45972507241183</v>
      </c>
      <c r="Z37" s="24">
        <f t="shared" si="8"/>
        <v>149.27953846999034</v>
      </c>
    </row>
    <row r="38" spans="2:26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26">
      <c r="B39" s="5" t="s">
        <v>51</v>
      </c>
    </row>
    <row r="44" spans="2:26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2:26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2:26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</sheetData>
  <phoneticPr fontId="52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E9B-F615-440A-AC51-53BF08189065}">
  <sheetPr>
    <pageSetUpPr fitToPage="1"/>
  </sheetPr>
  <dimension ref="B2:AA70"/>
  <sheetViews>
    <sheetView topLeftCell="A32" zoomScale="120" zoomScaleNormal="120" workbookViewId="0">
      <selection activeCell="C34" sqref="C34"/>
    </sheetView>
  </sheetViews>
  <sheetFormatPr defaultColWidth="9.33203125" defaultRowHeight="14.4"/>
  <cols>
    <col min="1" max="1" width="3.6640625" style="2" customWidth="1"/>
    <col min="2" max="2" width="39.5546875" style="2" customWidth="1"/>
    <col min="3" max="4" width="9.33203125" style="2" bestFit="1" customWidth="1"/>
    <col min="5" max="26" width="8.6640625" style="2" bestFit="1" customWidth="1"/>
    <col min="27" max="16384" width="9.33203125" style="2"/>
  </cols>
  <sheetData>
    <row r="2" spans="2:27" ht="22.2">
      <c r="B2" s="1" t="s">
        <v>52</v>
      </c>
    </row>
    <row r="3" spans="2:27" ht="6" customHeight="1"/>
    <row r="4" spans="2:27" ht="15" thickBot="1">
      <c r="B4" s="3" t="s">
        <v>1</v>
      </c>
      <c r="C4" s="17" t="s">
        <v>53</v>
      </c>
      <c r="D4" s="17" t="s">
        <v>54</v>
      </c>
      <c r="E4" s="13">
        <v>43646</v>
      </c>
      <c r="F4" s="13">
        <v>43738</v>
      </c>
      <c r="G4" s="13">
        <v>43830</v>
      </c>
      <c r="H4" s="13">
        <v>43921</v>
      </c>
      <c r="I4" s="13">
        <v>44012</v>
      </c>
      <c r="J4" s="13">
        <v>44104</v>
      </c>
      <c r="K4" s="13">
        <v>44196</v>
      </c>
      <c r="L4" s="13">
        <v>44286</v>
      </c>
      <c r="M4" s="13">
        <v>44377</v>
      </c>
      <c r="N4" s="13">
        <v>44469</v>
      </c>
      <c r="O4" s="13">
        <v>44561</v>
      </c>
      <c r="P4" s="13">
        <v>44651</v>
      </c>
      <c r="Q4" s="13">
        <v>44742</v>
      </c>
      <c r="R4" s="13">
        <v>44834</v>
      </c>
      <c r="S4" s="13">
        <v>44926</v>
      </c>
      <c r="T4" s="13">
        <v>45016</v>
      </c>
      <c r="U4" s="13">
        <v>45107</v>
      </c>
      <c r="V4" s="13">
        <v>45199</v>
      </c>
      <c r="W4" s="13">
        <v>45291</v>
      </c>
      <c r="X4" s="13">
        <v>45382</v>
      </c>
      <c r="Y4" s="13">
        <v>45473</v>
      </c>
      <c r="Z4" s="13">
        <v>45565</v>
      </c>
      <c r="AA4" s="13">
        <v>45657</v>
      </c>
    </row>
    <row r="5" spans="2:27">
      <c r="B5" s="7" t="s">
        <v>55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2:27">
      <c r="B6" s="5" t="s">
        <v>56</v>
      </c>
      <c r="C6" s="20">
        <v>176.20556495853378</v>
      </c>
      <c r="D6" s="20">
        <v>171.3024501779779</v>
      </c>
      <c r="E6" s="20">
        <v>167.83999320515744</v>
      </c>
      <c r="F6" s="20">
        <v>157.32898450381848</v>
      </c>
      <c r="G6" s="20">
        <v>162.35979599558101</v>
      </c>
      <c r="H6" s="20">
        <v>78.710404485411459</v>
      </c>
      <c r="I6" s="20">
        <v>79.273306068711307</v>
      </c>
      <c r="J6" s="20">
        <v>81.100517595545924</v>
      </c>
      <c r="K6" s="20">
        <v>90.118656421254954</v>
      </c>
      <c r="L6" s="20">
        <v>90.200054872197924</v>
      </c>
      <c r="M6" s="20">
        <v>89.838588627441823</v>
      </c>
      <c r="N6" s="20">
        <v>87.591293545814921</v>
      </c>
      <c r="O6" s="20">
        <v>87.188068097603022</v>
      </c>
      <c r="P6" s="20">
        <v>91.982870338271354</v>
      </c>
      <c r="Q6" s="20">
        <v>80.399407981611816</v>
      </c>
      <c r="R6" s="20">
        <v>73.775605741706144</v>
      </c>
      <c r="S6" s="20">
        <v>131.53611889462633</v>
      </c>
      <c r="T6" s="20">
        <v>123.33502718092623</v>
      </c>
      <c r="U6" s="20">
        <v>119.96859651478017</v>
      </c>
      <c r="V6" s="20">
        <v>121.64798745869618</v>
      </c>
      <c r="W6" s="20">
        <v>225.65667416976925</v>
      </c>
      <c r="X6" s="20">
        <v>189.66590242157599</v>
      </c>
      <c r="Y6" s="20">
        <v>181.05102257216026</v>
      </c>
      <c r="Z6" s="20">
        <v>153.50693413575689</v>
      </c>
      <c r="AA6" s="20">
        <v>142.07374002501453</v>
      </c>
    </row>
    <row r="7" spans="2:27">
      <c r="B7" s="5" t="s">
        <v>57</v>
      </c>
      <c r="C7" s="20">
        <v>0.72791395983196194</v>
      </c>
      <c r="D7" s="20">
        <v>1.0840204752710183</v>
      </c>
      <c r="E7" s="20">
        <v>1.3370480494934438</v>
      </c>
      <c r="F7" s="20">
        <v>2.7298618415150648</v>
      </c>
      <c r="G7" s="20">
        <v>1.8139431283669123</v>
      </c>
      <c r="H7" s="20">
        <v>1.6803651332133986</v>
      </c>
      <c r="I7" s="20">
        <v>2.1391836647989657</v>
      </c>
      <c r="J7" s="20">
        <v>2.3361577129959712</v>
      </c>
      <c r="K7" s="20">
        <v>4.4944269589574111</v>
      </c>
      <c r="L7" s="20">
        <v>4.0102522586775207</v>
      </c>
      <c r="M7" s="20">
        <v>2.574600561968408</v>
      </c>
      <c r="N7" s="20">
        <v>2.2547323016813228</v>
      </c>
      <c r="O7" s="20">
        <v>1.2198896988457264</v>
      </c>
      <c r="P7" s="20">
        <v>5.95633248665394</v>
      </c>
      <c r="Q7" s="20">
        <v>7.8946528129359939</v>
      </c>
      <c r="R7" s="20">
        <v>7.4138982601727852</v>
      </c>
      <c r="S7" s="20">
        <v>18.698568137319544</v>
      </c>
      <c r="T7" s="20">
        <v>18.35455005249494</v>
      </c>
      <c r="U7" s="20">
        <v>17.282515896093283</v>
      </c>
      <c r="V7" s="20">
        <v>19.474793719934098</v>
      </c>
      <c r="W7" s="20">
        <v>20.691338705713498</v>
      </c>
      <c r="X7" s="20">
        <v>19.689531659738361</v>
      </c>
      <c r="Y7" s="20">
        <v>4.4714045087356755</v>
      </c>
      <c r="Z7" s="20">
        <v>4.7370536477664213</v>
      </c>
      <c r="AA7" s="20">
        <v>16.518664012542498</v>
      </c>
    </row>
    <row r="8" spans="2:27">
      <c r="B8" s="5" t="s">
        <v>58</v>
      </c>
      <c r="C8" s="20">
        <v>434.72746181001719</v>
      </c>
      <c r="D8" s="20">
        <v>438.17526290552286</v>
      </c>
      <c r="E8" s="20">
        <v>446.67699125988975</v>
      </c>
      <c r="F8" s="20">
        <v>422.30551189339087</v>
      </c>
      <c r="G8" s="20">
        <v>442.5690498513718</v>
      </c>
      <c r="H8" s="20">
        <v>384.39713468130327</v>
      </c>
      <c r="I8" s="20">
        <v>395.99821622718116</v>
      </c>
      <c r="J8" s="20">
        <v>370.06160765837649</v>
      </c>
      <c r="K8" s="20">
        <v>440.37532060680758</v>
      </c>
      <c r="L8" s="20">
        <v>446.60511543478509</v>
      </c>
      <c r="M8" s="20">
        <v>532.57293143634922</v>
      </c>
      <c r="N8" s="20">
        <v>522.3136901694993</v>
      </c>
      <c r="O8" s="20">
        <v>531.18720737247565</v>
      </c>
      <c r="P8" s="20">
        <v>593.38801475271543</v>
      </c>
      <c r="Q8" s="20">
        <v>514.81398082957162</v>
      </c>
      <c r="R8" s="20">
        <v>434.51309368534663</v>
      </c>
      <c r="S8" s="20">
        <v>665.12270075588003</v>
      </c>
      <c r="T8" s="20">
        <v>620.036117095348</v>
      </c>
      <c r="U8" s="20">
        <v>595.62677718528857</v>
      </c>
      <c r="V8" s="20">
        <v>564.92794088634685</v>
      </c>
      <c r="W8" s="20">
        <v>707.65858339858619</v>
      </c>
      <c r="X8" s="20">
        <v>660.12184907381186</v>
      </c>
      <c r="Y8" s="20">
        <v>673.09925965035382</v>
      </c>
      <c r="Z8" s="20">
        <v>646.68044837520688</v>
      </c>
      <c r="AA8" s="20">
        <v>596.95870840453085</v>
      </c>
    </row>
    <row r="9" spans="2:27">
      <c r="B9" s="5" t="s">
        <v>59</v>
      </c>
      <c r="C9" s="20">
        <v>10.646316970708408</v>
      </c>
      <c r="D9" s="20">
        <v>10.624885776764526</v>
      </c>
      <c r="E9" s="20">
        <v>10.587559841752464</v>
      </c>
      <c r="F9" s="20">
        <v>9.7972747375486922</v>
      </c>
      <c r="G9" s="20">
        <v>10.008256881883305</v>
      </c>
      <c r="H9" s="20">
        <v>8.2544943554451393</v>
      </c>
      <c r="I9" s="20">
        <v>8.7805538246823875</v>
      </c>
      <c r="J9" s="20">
        <v>8.90234862467568</v>
      </c>
      <c r="K9" s="20">
        <v>9.7567531233152831</v>
      </c>
      <c r="L9" s="20">
        <v>9.6299329200342498</v>
      </c>
      <c r="M9" s="20">
        <v>9.4562527572670341</v>
      </c>
      <c r="N9" s="20">
        <v>9.0879963149861016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</row>
    <row r="10" spans="2:27">
      <c r="B10" s="5" t="s">
        <v>60</v>
      </c>
      <c r="C10" s="20">
        <v>0.39209946711169941</v>
      </c>
      <c r="D10" s="20">
        <v>0.87371161657283758</v>
      </c>
      <c r="E10" s="20">
        <v>1.0716233614688377</v>
      </c>
      <c r="F10" s="20">
        <v>1.0409946684420184</v>
      </c>
      <c r="G10" s="20">
        <v>1.2812780520027789</v>
      </c>
      <c r="H10" s="20">
        <v>0.97725501489667499</v>
      </c>
      <c r="I10" s="20">
        <v>1.0799794655501507</v>
      </c>
      <c r="J10" s="20">
        <v>1.0497047208218193</v>
      </c>
      <c r="K10" s="20">
        <v>1.1995928743876429</v>
      </c>
      <c r="L10" s="20">
        <v>1.2087307827657803</v>
      </c>
      <c r="M10" s="20">
        <v>1.5047107124497612</v>
      </c>
      <c r="N10" s="20">
        <v>1.3476440618307741</v>
      </c>
      <c r="O10" s="20">
        <v>1.2634086751933236</v>
      </c>
      <c r="P10" s="20">
        <v>1.1849808856982817</v>
      </c>
      <c r="Q10" s="20">
        <v>1.1026535075128729</v>
      </c>
      <c r="R10" s="20">
        <v>1.1486104831727673</v>
      </c>
      <c r="S10" s="20">
        <v>4.1210550586874684</v>
      </c>
      <c r="T10" s="20">
        <v>4.361796183140533</v>
      </c>
      <c r="U10" s="20">
        <v>5.0670143930109921</v>
      </c>
      <c r="V10" s="20">
        <v>5.1049887484113903</v>
      </c>
      <c r="W10" s="20">
        <v>5.5706315028901736</v>
      </c>
      <c r="X10" s="20">
        <v>4.6661778207775138</v>
      </c>
      <c r="Y10" s="20">
        <v>4.1491149239150849</v>
      </c>
      <c r="Z10" s="20">
        <v>3.6428148327908789</v>
      </c>
      <c r="AA10" s="20">
        <v>3.3500096887276056</v>
      </c>
    </row>
    <row r="11" spans="2:27">
      <c r="B11" s="5" t="s">
        <v>61</v>
      </c>
      <c r="C11" s="20">
        <v>0</v>
      </c>
      <c r="D11" s="20">
        <v>22.046780579723631</v>
      </c>
      <c r="E11" s="20">
        <v>21.287500440228683</v>
      </c>
      <c r="F11" s="20">
        <v>18.96754550256399</v>
      </c>
      <c r="G11" s="20">
        <v>18.609618236278941</v>
      </c>
      <c r="H11" s="20">
        <v>13.557856687322124</v>
      </c>
      <c r="I11" s="20">
        <v>13.424771153254111</v>
      </c>
      <c r="J11" s="20">
        <v>13.310243736157103</v>
      </c>
      <c r="K11" s="20">
        <v>21.00589960035628</v>
      </c>
      <c r="L11" s="20">
        <v>20.448909285739425</v>
      </c>
      <c r="M11" s="20">
        <v>19.636715437190389</v>
      </c>
      <c r="N11" s="20">
        <v>18.433526537795601</v>
      </c>
      <c r="O11" s="20">
        <v>26.555020554686266</v>
      </c>
      <c r="P11" s="20">
        <v>26.451190025034581</v>
      </c>
      <c r="Q11" s="20">
        <v>22.497081689066444</v>
      </c>
      <c r="R11" s="20">
        <v>19.975315001749962</v>
      </c>
      <c r="S11" s="20">
        <v>23.627220946912438</v>
      </c>
      <c r="T11" s="20">
        <v>21.435919423128318</v>
      </c>
      <c r="U11" s="20">
        <v>20.079120703357098</v>
      </c>
      <c r="V11" s="20">
        <v>19.577692149682274</v>
      </c>
      <c r="W11" s="20">
        <v>19.626818135346621</v>
      </c>
      <c r="X11" s="20">
        <v>17.714830193221061</v>
      </c>
      <c r="Y11" s="20">
        <v>17.192134134886338</v>
      </c>
      <c r="Z11" s="20">
        <v>16.627197662688673</v>
      </c>
      <c r="AA11" s="20">
        <v>14.656930963411842</v>
      </c>
    </row>
    <row r="12" spans="2:27">
      <c r="B12" s="16" t="s">
        <v>62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2.9292098660181032</v>
      </c>
      <c r="J12" s="20">
        <v>4.1875761741093092</v>
      </c>
      <c r="K12" s="20">
        <v>0</v>
      </c>
      <c r="L12" s="20">
        <v>1.4540987109778905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</row>
    <row r="13" spans="2:27">
      <c r="B13" s="5" t="s">
        <v>63</v>
      </c>
      <c r="C13" s="20">
        <v>316.9980212925131</v>
      </c>
      <c r="D13" s="20">
        <v>323.23911296701249</v>
      </c>
      <c r="E13" s="20">
        <v>329.13436906424994</v>
      </c>
      <c r="F13" s="20">
        <v>311.24186125844574</v>
      </c>
      <c r="G13" s="20">
        <v>338.08662198330347</v>
      </c>
      <c r="H13" s="20">
        <v>284.40282694156502</v>
      </c>
      <c r="I13" s="20">
        <v>309.03143094637028</v>
      </c>
      <c r="J13" s="20">
        <v>319.65360769506606</v>
      </c>
      <c r="K13" s="20">
        <v>355.03446232888524</v>
      </c>
      <c r="L13" s="20">
        <v>357.66495102581848</v>
      </c>
      <c r="M13" s="20">
        <v>358.53220254229365</v>
      </c>
      <c r="N13" s="20">
        <v>351.80659258668612</v>
      </c>
      <c r="O13" s="20">
        <v>342.94420581105288</v>
      </c>
      <c r="P13" s="20">
        <v>316.35362663151807</v>
      </c>
      <c r="Q13" s="20">
        <v>256.81016678999538</v>
      </c>
      <c r="R13" s="20">
        <v>228.97938310276862</v>
      </c>
      <c r="S13" s="20">
        <v>371.51374535623347</v>
      </c>
      <c r="T13" s="20">
        <v>358.88702812774403</v>
      </c>
      <c r="U13" s="20">
        <v>316.07673748143196</v>
      </c>
      <c r="V13" s="20">
        <v>314.33287510567186</v>
      </c>
      <c r="W13" s="20">
        <v>401.01822124040677</v>
      </c>
      <c r="X13" s="20">
        <v>370.42382492251807</v>
      </c>
      <c r="Y13" s="20">
        <v>384.80495152263762</v>
      </c>
      <c r="Z13" s="20">
        <v>405.37515780563007</v>
      </c>
      <c r="AA13" s="20">
        <v>389.40881145736074</v>
      </c>
    </row>
    <row r="14" spans="2:27">
      <c r="B14" s="8" t="s">
        <v>64</v>
      </c>
      <c r="C14" s="21">
        <f>+SUM(C6:C13)</f>
        <v>939.69737845871623</v>
      </c>
      <c r="D14" s="21">
        <f t="shared" ref="D14:AA14" si="0">+SUM(D6:D13)</f>
        <v>967.34622449884512</v>
      </c>
      <c r="E14" s="21">
        <f t="shared" si="0"/>
        <v>977.93508522224056</v>
      </c>
      <c r="F14" s="21">
        <f t="shared" si="0"/>
        <v>923.41203440572497</v>
      </c>
      <c r="G14" s="21">
        <f t="shared" si="0"/>
        <v>974.72856412878832</v>
      </c>
      <c r="H14" s="21">
        <f t="shared" si="0"/>
        <v>771.9803372991571</v>
      </c>
      <c r="I14" s="21">
        <f t="shared" si="0"/>
        <v>812.65665121656639</v>
      </c>
      <c r="J14" s="21">
        <f t="shared" si="0"/>
        <v>800.60176391774826</v>
      </c>
      <c r="K14" s="21">
        <f t="shared" si="0"/>
        <v>921.9851119139646</v>
      </c>
      <c r="L14" s="21">
        <f t="shared" si="0"/>
        <v>931.22204529099633</v>
      </c>
      <c r="M14" s="21">
        <f t="shared" si="0"/>
        <v>1014.1160020749603</v>
      </c>
      <c r="N14" s="21">
        <f t="shared" si="0"/>
        <v>992.83547551829406</v>
      </c>
      <c r="O14" s="21">
        <f t="shared" si="0"/>
        <v>990.3578002098568</v>
      </c>
      <c r="P14" s="21">
        <f t="shared" si="0"/>
        <v>1035.3170151198917</v>
      </c>
      <c r="Q14" s="21">
        <f t="shared" si="0"/>
        <v>883.51794361069415</v>
      </c>
      <c r="R14" s="21">
        <f t="shared" si="0"/>
        <v>765.80590627491688</v>
      </c>
      <c r="S14" s="21">
        <f t="shared" si="0"/>
        <v>1214.6194091496593</v>
      </c>
      <c r="T14" s="21">
        <f t="shared" si="0"/>
        <v>1146.4104380627821</v>
      </c>
      <c r="U14" s="21">
        <f t="shared" si="0"/>
        <v>1074.100762173962</v>
      </c>
      <c r="V14" s="21">
        <f t="shared" si="0"/>
        <v>1045.0662780687426</v>
      </c>
      <c r="W14" s="21">
        <f t="shared" si="0"/>
        <v>1380.2222671527124</v>
      </c>
      <c r="X14" s="21">
        <f t="shared" si="0"/>
        <v>1262.2821160916428</v>
      </c>
      <c r="Y14" s="21">
        <f t="shared" si="0"/>
        <v>1264.7678873126888</v>
      </c>
      <c r="Z14" s="21">
        <f t="shared" si="0"/>
        <v>1230.5696064598399</v>
      </c>
      <c r="AA14" s="21">
        <f t="shared" si="0"/>
        <v>1162.9668645515881</v>
      </c>
    </row>
    <row r="15" spans="2:27" ht="6" customHeight="1">
      <c r="B15" s="5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2:27">
      <c r="B16" s="5" t="s">
        <v>65</v>
      </c>
      <c r="C16" s="20">
        <v>101.55500724009849</v>
      </c>
      <c r="D16" s="20">
        <v>97.813349864340239</v>
      </c>
      <c r="E16" s="20">
        <v>88.748107563715777</v>
      </c>
      <c r="F16" s="20">
        <v>52.840880356317541</v>
      </c>
      <c r="G16" s="20">
        <v>70.830531191417165</v>
      </c>
      <c r="H16" s="20">
        <v>57.848046360547123</v>
      </c>
      <c r="I16" s="20">
        <v>47.798371827473687</v>
      </c>
      <c r="J16" s="20">
        <v>47.666910187314102</v>
      </c>
      <c r="K16" s="20">
        <v>60.192837868879366</v>
      </c>
      <c r="L16" s="20">
        <v>61.368513175521116</v>
      </c>
      <c r="M16" s="20">
        <v>62.348389716328619</v>
      </c>
      <c r="N16" s="20">
        <v>81.384180025743845</v>
      </c>
      <c r="O16" s="20">
        <v>119.43419674694422</v>
      </c>
      <c r="P16" s="20">
        <v>113.91295889463521</v>
      </c>
      <c r="Q16" s="20">
        <v>106.3999755566753</v>
      </c>
      <c r="R16" s="20">
        <v>124.06865152706908</v>
      </c>
      <c r="S16" s="20">
        <v>176.91472249775569</v>
      </c>
      <c r="T16" s="20">
        <v>171.13677433283701</v>
      </c>
      <c r="U16" s="20">
        <v>126.42241011400772</v>
      </c>
      <c r="V16" s="20">
        <v>158.99936043210167</v>
      </c>
      <c r="W16" s="20">
        <v>119.02702409039664</v>
      </c>
      <c r="X16" s="20">
        <v>178.85221579653921</v>
      </c>
      <c r="Y16" s="20">
        <v>174.54669293819279</v>
      </c>
      <c r="Z16" s="20">
        <v>173.26146203867609</v>
      </c>
      <c r="AA16" s="20">
        <v>182.67919742103689</v>
      </c>
    </row>
    <row r="17" spans="2:27">
      <c r="B17" s="5" t="s">
        <v>66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23.806688663627913</v>
      </c>
      <c r="P17" s="20">
        <v>23.928738783022212</v>
      </c>
      <c r="Q17" s="20">
        <v>21.090859589075471</v>
      </c>
      <c r="R17" s="20">
        <v>0.83814771492254125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23.882034549572701</v>
      </c>
      <c r="AA17" s="20">
        <v>22.374178660137051</v>
      </c>
    </row>
    <row r="18" spans="2:27">
      <c r="B18" s="5" t="s">
        <v>67</v>
      </c>
      <c r="C18" s="20">
        <v>36.312400511020314</v>
      </c>
      <c r="D18" s="20">
        <v>26.538191487926298</v>
      </c>
      <c r="E18" s="20">
        <v>18.642614062665089</v>
      </c>
      <c r="F18" s="20">
        <v>23.282257085635056</v>
      </c>
      <c r="G18" s="20">
        <v>16.205662905595482</v>
      </c>
      <c r="H18" s="20">
        <v>11.522883698373262</v>
      </c>
      <c r="I18" s="20">
        <v>26.49744890298216</v>
      </c>
      <c r="J18" s="20">
        <v>24.843862389520531</v>
      </c>
      <c r="K18" s="20">
        <v>26.813657947167336</v>
      </c>
      <c r="L18" s="20">
        <v>26.69833739516006</v>
      </c>
      <c r="M18" s="20">
        <v>27.011745333676039</v>
      </c>
      <c r="N18" s="20">
        <v>25.894951446666969</v>
      </c>
      <c r="O18" s="20">
        <v>28.722861541601475</v>
      </c>
      <c r="P18" s="20">
        <v>29.730946607757296</v>
      </c>
      <c r="Q18" s="20">
        <v>25.416306343534515</v>
      </c>
      <c r="R18" s="20">
        <v>21.067211100263417</v>
      </c>
      <c r="S18" s="20">
        <v>81.191932579915388</v>
      </c>
      <c r="T18" s="20">
        <v>45.125216185622108</v>
      </c>
      <c r="U18" s="20">
        <v>66.305786297719848</v>
      </c>
      <c r="V18" s="20">
        <v>56.865221050600127</v>
      </c>
      <c r="W18" s="20">
        <v>84.960068363887984</v>
      </c>
      <c r="X18" s="20">
        <v>77.025317957430275</v>
      </c>
      <c r="Y18" s="20">
        <v>70.321385319368773</v>
      </c>
      <c r="Z18" s="20">
        <v>62.798125115628388</v>
      </c>
      <c r="AA18" s="20">
        <v>68.399598358201061</v>
      </c>
    </row>
    <row r="19" spans="2:27">
      <c r="B19" s="5" t="s">
        <v>68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50.219909495934125</v>
      </c>
      <c r="J19" s="20">
        <v>60.462393213725264</v>
      </c>
      <c r="K19" s="20">
        <v>34.682568328782132</v>
      </c>
      <c r="L19" s="20">
        <v>24.715286334471489</v>
      </c>
      <c r="M19" s="20">
        <v>1.0945498961152742</v>
      </c>
      <c r="N19" s="20">
        <v>1.0671699695548358</v>
      </c>
      <c r="O19" s="20">
        <v>5.3385701904432691E-8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</row>
    <row r="20" spans="2:27">
      <c r="B20" s="5" t="s">
        <v>69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9.4577910515454562</v>
      </c>
      <c r="P20" s="20">
        <v>7.4391731729900892</v>
      </c>
      <c r="Q20" s="20">
        <v>1.3733140952935392</v>
      </c>
      <c r="R20" s="20">
        <v>0</v>
      </c>
      <c r="S20" s="20">
        <v>0</v>
      </c>
      <c r="T20" s="20">
        <v>0</v>
      </c>
      <c r="U20" s="20">
        <v>7.5700654523172908</v>
      </c>
      <c r="V20" s="20">
        <v>5.2470330901388555</v>
      </c>
      <c r="W20" s="20">
        <v>8.1818318194329755</v>
      </c>
      <c r="X20" s="20">
        <v>6.6138954086739874</v>
      </c>
      <c r="Y20" s="20">
        <v>7.7223811901183534</v>
      </c>
      <c r="Z20" s="20">
        <v>0.80976992519842406</v>
      </c>
      <c r="AA20" s="20">
        <v>17.601247203480895</v>
      </c>
    </row>
    <row r="21" spans="2:27">
      <c r="B21" s="5" t="s">
        <v>70</v>
      </c>
      <c r="C21" s="20">
        <v>5.562155716176556</v>
      </c>
      <c r="D21" s="20">
        <v>16.531288048434373</v>
      </c>
      <c r="E21" s="20">
        <v>0.32771077679818744</v>
      </c>
      <c r="F21" s="20">
        <v>7.1687480467460429E-2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</row>
    <row r="22" spans="2:27">
      <c r="B22" s="5" t="s">
        <v>71</v>
      </c>
      <c r="C22" s="20">
        <v>45.424446738792653</v>
      </c>
      <c r="D22" s="20">
        <v>68.155747192109061</v>
      </c>
      <c r="E22" s="20">
        <v>156.04791829707807</v>
      </c>
      <c r="F22" s="20">
        <v>197.94872640029052</v>
      </c>
      <c r="G22" s="20">
        <v>189.45567293030987</v>
      </c>
      <c r="H22" s="20">
        <v>119.8719363250426</v>
      </c>
      <c r="I22" s="20">
        <v>94.099070665804661</v>
      </c>
      <c r="J22" s="20">
        <v>93.154830623114719</v>
      </c>
      <c r="K22" s="20">
        <v>102.10370511098608</v>
      </c>
      <c r="L22" s="20">
        <v>114.71399325739894</v>
      </c>
      <c r="M22" s="20">
        <v>157.26929565496775</v>
      </c>
      <c r="N22" s="20">
        <v>171.36012114867634</v>
      </c>
      <c r="O22" s="20">
        <v>231.16597680227682</v>
      </c>
      <c r="P22" s="20">
        <v>282.30502924930556</v>
      </c>
      <c r="Q22" s="20">
        <v>276.83944036876812</v>
      </c>
      <c r="R22" s="20">
        <v>245.77261768563375</v>
      </c>
      <c r="S22" s="20">
        <v>112.00083822547757</v>
      </c>
      <c r="T22" s="20">
        <v>155.91898711583246</v>
      </c>
      <c r="U22" s="20">
        <v>216.7702724376114</v>
      </c>
      <c r="V22" s="20">
        <v>220.81782374958814</v>
      </c>
      <c r="W22" s="20">
        <v>226.21810052593293</v>
      </c>
      <c r="X22" s="20">
        <v>197.21945076334816</v>
      </c>
      <c r="Y22" s="20">
        <v>298.93829805936491</v>
      </c>
      <c r="Z22" s="20">
        <v>343.89853878071534</v>
      </c>
      <c r="AA22" s="20">
        <v>288.80678915567142</v>
      </c>
    </row>
    <row r="23" spans="2:27">
      <c r="B23" s="8" t="s">
        <v>72</v>
      </c>
      <c r="C23" s="21">
        <f>+SUM(C16:C22)</f>
        <v>188.85401020608802</v>
      </c>
      <c r="D23" s="21">
        <f t="shared" ref="D23:AA23" si="1">+SUM(D16:D22)</f>
        <v>209.03857659280996</v>
      </c>
      <c r="E23" s="21">
        <f t="shared" si="1"/>
        <v>263.76635070025714</v>
      </c>
      <c r="F23" s="21">
        <f t="shared" si="1"/>
        <v>274.14355132271055</v>
      </c>
      <c r="G23" s="21">
        <f t="shared" si="1"/>
        <v>276.49186702732254</v>
      </c>
      <c r="H23" s="21">
        <f t="shared" si="1"/>
        <v>189.24286638396296</v>
      </c>
      <c r="I23" s="21">
        <f t="shared" si="1"/>
        <v>218.61480089219464</v>
      </c>
      <c r="J23" s="21">
        <f t="shared" si="1"/>
        <v>226.12799641367462</v>
      </c>
      <c r="K23" s="21">
        <f t="shared" si="1"/>
        <v>223.79276925581493</v>
      </c>
      <c r="L23" s="21">
        <f t="shared" si="1"/>
        <v>227.49613016255159</v>
      </c>
      <c r="M23" s="21">
        <f t="shared" si="1"/>
        <v>247.72398060108767</v>
      </c>
      <c r="N23" s="21">
        <f t="shared" si="1"/>
        <v>279.70642259064198</v>
      </c>
      <c r="O23" s="21">
        <f t="shared" si="1"/>
        <v>412.5875148593816</v>
      </c>
      <c r="P23" s="21">
        <f t="shared" si="1"/>
        <v>457.31684670771034</v>
      </c>
      <c r="Q23" s="21">
        <f t="shared" si="1"/>
        <v>431.11989595334694</v>
      </c>
      <c r="R23" s="21">
        <f t="shared" si="1"/>
        <v>391.74662802788879</v>
      </c>
      <c r="S23" s="21">
        <f t="shared" si="1"/>
        <v>370.10749330314866</v>
      </c>
      <c r="T23" s="21">
        <f t="shared" si="1"/>
        <v>372.18097763429159</v>
      </c>
      <c r="U23" s="21">
        <f t="shared" si="1"/>
        <v>417.06853430165626</v>
      </c>
      <c r="V23" s="21">
        <f t="shared" si="1"/>
        <v>441.92943832242878</v>
      </c>
      <c r="W23" s="21">
        <f t="shared" si="1"/>
        <v>438.38702479965048</v>
      </c>
      <c r="X23" s="21">
        <f t="shared" si="1"/>
        <v>459.71087992599166</v>
      </c>
      <c r="Y23" s="21">
        <f t="shared" si="1"/>
        <v>551.52875750704482</v>
      </c>
      <c r="Z23" s="21">
        <f t="shared" si="1"/>
        <v>604.64993040979095</v>
      </c>
      <c r="AA23" s="21">
        <f t="shared" si="1"/>
        <v>579.86101079852733</v>
      </c>
    </row>
    <row r="24" spans="2:27">
      <c r="B24" s="1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2:27">
      <c r="B25" s="5" t="s">
        <v>73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184.47174413176899</v>
      </c>
      <c r="AA25" s="27">
        <v>0</v>
      </c>
    </row>
    <row r="26" spans="2:27">
      <c r="B26" s="22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>
      <c r="B27" s="8" t="s">
        <v>74</v>
      </c>
      <c r="C27" s="21">
        <f>+C14+C23+C25</f>
        <v>1128.5513886648043</v>
      </c>
      <c r="D27" s="21">
        <f t="shared" ref="D27:AA27" si="2">+D14+D23+D25</f>
        <v>1176.3848010916552</v>
      </c>
      <c r="E27" s="21">
        <f t="shared" si="2"/>
        <v>1241.7014359224977</v>
      </c>
      <c r="F27" s="21">
        <f t="shared" si="2"/>
        <v>1197.5555857284355</v>
      </c>
      <c r="G27" s="21">
        <f t="shared" si="2"/>
        <v>1251.2204311561109</v>
      </c>
      <c r="H27" s="21">
        <f t="shared" si="2"/>
        <v>961.22320368312012</v>
      </c>
      <c r="I27" s="21">
        <f t="shared" si="2"/>
        <v>1031.271452108761</v>
      </c>
      <c r="J27" s="21">
        <f t="shared" si="2"/>
        <v>1026.7297603314228</v>
      </c>
      <c r="K27" s="21">
        <f t="shared" si="2"/>
        <v>1145.7778811697794</v>
      </c>
      <c r="L27" s="21">
        <f t="shared" si="2"/>
        <v>1158.7181754535479</v>
      </c>
      <c r="M27" s="21">
        <f t="shared" si="2"/>
        <v>1261.8399826760481</v>
      </c>
      <c r="N27" s="21">
        <f t="shared" si="2"/>
        <v>1272.541898108936</v>
      </c>
      <c r="O27" s="21">
        <f t="shared" si="2"/>
        <v>1402.9453150692384</v>
      </c>
      <c r="P27" s="21">
        <f t="shared" si="2"/>
        <v>1492.633861827602</v>
      </c>
      <c r="Q27" s="21">
        <f t="shared" si="2"/>
        <v>1314.6378395640411</v>
      </c>
      <c r="R27" s="21">
        <f t="shared" si="2"/>
        <v>1157.5525343028057</v>
      </c>
      <c r="S27" s="21">
        <f t="shared" si="2"/>
        <v>1584.726902452808</v>
      </c>
      <c r="T27" s="21">
        <f t="shared" si="2"/>
        <v>1518.5914156970737</v>
      </c>
      <c r="U27" s="21">
        <f t="shared" si="2"/>
        <v>1491.1692964756182</v>
      </c>
      <c r="V27" s="21">
        <f t="shared" si="2"/>
        <v>1486.9957163911713</v>
      </c>
      <c r="W27" s="21">
        <f t="shared" si="2"/>
        <v>1818.609291952363</v>
      </c>
      <c r="X27" s="21">
        <f t="shared" si="2"/>
        <v>1721.9929960176346</v>
      </c>
      <c r="Y27" s="21">
        <f t="shared" si="2"/>
        <v>1816.2966448197335</v>
      </c>
      <c r="Z27" s="21">
        <f>+Z14+Z23+Z25</f>
        <v>2019.6912810013996</v>
      </c>
      <c r="AA27" s="21">
        <f t="shared" si="2"/>
        <v>1742.8278753501154</v>
      </c>
    </row>
    <row r="28" spans="2:27"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>
      <c r="B29" s="7" t="s">
        <v>75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2:27">
      <c r="B30" s="5" t="s">
        <v>76</v>
      </c>
      <c r="C30" s="20">
        <v>0.98121832547916443</v>
      </c>
      <c r="D30" s="20">
        <v>0.98121832547916443</v>
      </c>
      <c r="E30" s="20">
        <v>1.2064368388996738</v>
      </c>
      <c r="F30" s="20">
        <v>1.2089529138227939</v>
      </c>
      <c r="G30" s="20">
        <v>1.2089529138227939</v>
      </c>
      <c r="H30" s="20">
        <v>1.2132167962306333</v>
      </c>
      <c r="I30" s="20">
        <v>1.2132167962306333</v>
      </c>
      <c r="J30" s="20">
        <v>1.2132167962306333</v>
      </c>
      <c r="K30" s="20">
        <v>1.2132167962306333</v>
      </c>
      <c r="L30" s="20">
        <v>1.2190697675421087</v>
      </c>
      <c r="M30" s="20">
        <v>1.2190697675421087</v>
      </c>
      <c r="N30" s="20">
        <v>1.2190697675421087</v>
      </c>
      <c r="O30" s="20">
        <v>1.2288940703764917</v>
      </c>
      <c r="P30" s="20">
        <v>1.2288940703764917</v>
      </c>
      <c r="Q30" s="20">
        <v>1.2288940703764917</v>
      </c>
      <c r="R30" s="20">
        <v>1.2288940703764917</v>
      </c>
      <c r="S30" s="20">
        <v>1.229272288778708</v>
      </c>
      <c r="T30" s="20">
        <v>1.229272288778708</v>
      </c>
      <c r="U30" s="20">
        <v>1.229272288778708</v>
      </c>
      <c r="V30" s="20">
        <v>1.229272288778708</v>
      </c>
      <c r="W30" s="20">
        <v>1.229272288778708</v>
      </c>
      <c r="X30" s="20">
        <v>1.229272288778708</v>
      </c>
      <c r="Y30" s="20">
        <v>1.229272288778708</v>
      </c>
      <c r="Z30" s="20">
        <v>1.229272288778708</v>
      </c>
      <c r="AA30" s="20">
        <v>1.229272288778708</v>
      </c>
    </row>
    <row r="31" spans="2:27">
      <c r="B31" s="5" t="s">
        <v>77</v>
      </c>
      <c r="C31" s="20">
        <v>195.33437343140591</v>
      </c>
      <c r="D31" s="20">
        <v>195.33437343140591</v>
      </c>
      <c r="E31" s="20">
        <v>228.3799024236977</v>
      </c>
      <c r="F31" s="20">
        <v>228.40975984611873</v>
      </c>
      <c r="G31" s="20">
        <v>228.40975984611873</v>
      </c>
      <c r="H31" s="20">
        <v>228.40975984611873</v>
      </c>
      <c r="I31" s="20">
        <v>228.40975984611873</v>
      </c>
      <c r="J31" s="20">
        <v>228.40975984611873</v>
      </c>
      <c r="K31" s="20">
        <v>228.40975984611873</v>
      </c>
      <c r="L31" s="20">
        <v>228.40975984611873</v>
      </c>
      <c r="M31" s="20">
        <v>228.40975984611873</v>
      </c>
      <c r="N31" s="20">
        <v>228.40975984611873</v>
      </c>
      <c r="O31" s="20">
        <v>230.1584857506389</v>
      </c>
      <c r="P31" s="20">
        <v>230.1584857506389</v>
      </c>
      <c r="Q31" s="20">
        <v>220.43906683649695</v>
      </c>
      <c r="R31" s="20">
        <v>220.43906683649695</v>
      </c>
      <c r="S31" s="20">
        <v>200.66320058943754</v>
      </c>
      <c r="T31" s="20">
        <v>190.34388483393826</v>
      </c>
      <c r="U31" s="20">
        <v>180.6154533053504</v>
      </c>
      <c r="V31" s="20">
        <v>180.6154533053504</v>
      </c>
      <c r="W31" s="20">
        <v>180.6154533053504</v>
      </c>
      <c r="X31" s="20">
        <v>180.6154533053504</v>
      </c>
      <c r="Y31" s="20">
        <v>180.6154533053504</v>
      </c>
      <c r="Z31" s="20">
        <v>180.6154533053504</v>
      </c>
      <c r="AA31" s="20">
        <v>180.6154533053504</v>
      </c>
    </row>
    <row r="32" spans="2:27">
      <c r="B32" s="5" t="s">
        <v>78</v>
      </c>
      <c r="C32" s="20">
        <v>0.16632377807703297</v>
      </c>
      <c r="D32" s="20">
        <v>0.21225314631953551</v>
      </c>
      <c r="E32" s="20">
        <v>0.25829368307680467</v>
      </c>
      <c r="F32" s="20">
        <v>0.3036676221998923</v>
      </c>
      <c r="G32" s="20">
        <v>0.77551005842213949</v>
      </c>
      <c r="H32" s="20">
        <v>1.1226828533215798</v>
      </c>
      <c r="I32" s="20">
        <v>1.1624645009505719</v>
      </c>
      <c r="J32" s="20">
        <v>1.2066279544925116</v>
      </c>
      <c r="K32" s="20">
        <v>1.2512109408899077</v>
      </c>
      <c r="L32" s="20">
        <v>2.1032246499845795</v>
      </c>
      <c r="M32" s="20">
        <v>2.1331090994407873</v>
      </c>
      <c r="N32" s="20">
        <v>2.1791113554653441</v>
      </c>
      <c r="O32" s="20">
        <v>2.1578789680570085</v>
      </c>
      <c r="P32" s="20">
        <v>2.1602521397503085</v>
      </c>
      <c r="Q32" s="20">
        <v>2.1630173040215497</v>
      </c>
      <c r="R32" s="20">
        <v>2.1659636080322056</v>
      </c>
      <c r="S32" s="20">
        <v>2.1659636080322056</v>
      </c>
      <c r="T32" s="20">
        <v>2.1659636080322056</v>
      </c>
      <c r="U32" s="20">
        <v>2.1659636080322056</v>
      </c>
      <c r="V32" s="20">
        <v>2.1659636080322056</v>
      </c>
      <c r="W32" s="20">
        <v>2.1659636080322056</v>
      </c>
      <c r="X32" s="20">
        <v>2.1659636080322056</v>
      </c>
      <c r="Y32" s="20">
        <v>2.1659636080322056</v>
      </c>
      <c r="Z32" s="20">
        <v>2.1659636080322056</v>
      </c>
      <c r="AA32" s="20">
        <v>2.1659636080322056</v>
      </c>
    </row>
    <row r="33" spans="2:27">
      <c r="B33" s="5" t="s">
        <v>79</v>
      </c>
      <c r="C33" s="20">
        <v>-21.462531651205769</v>
      </c>
      <c r="D33" s="20">
        <v>-22.543736956914426</v>
      </c>
      <c r="E33" s="20">
        <v>-20.511937993083581</v>
      </c>
      <c r="F33" s="20">
        <v>-29.217413556977874</v>
      </c>
      <c r="G33" s="20">
        <v>-29.422966751585037</v>
      </c>
      <c r="H33" s="20">
        <v>-112.38183013204723</v>
      </c>
      <c r="I33" s="20">
        <v>-110.55007517112031</v>
      </c>
      <c r="J33" s="20">
        <v>-112.60877154392152</v>
      </c>
      <c r="K33" s="20">
        <v>-92.429957177697062</v>
      </c>
      <c r="L33" s="20">
        <v>-89.770908603090732</v>
      </c>
      <c r="M33" s="20">
        <v>-65.807405348742307</v>
      </c>
      <c r="N33" s="20">
        <v>-54.729422860724526</v>
      </c>
      <c r="O33" s="20">
        <v>-22.299048333594957</v>
      </c>
      <c r="P33" s="20">
        <v>1.8002841955124587</v>
      </c>
      <c r="Q33" s="20">
        <v>4.7547558668619976</v>
      </c>
      <c r="R33" s="20">
        <v>15.211472299352284</v>
      </c>
      <c r="S33" s="20">
        <v>47.045187979847057</v>
      </c>
      <c r="T33" s="20">
        <v>69.143237326467087</v>
      </c>
      <c r="U33" s="20">
        <v>75.582571599737165</v>
      </c>
      <c r="V33" s="20">
        <v>68.343515091347044</v>
      </c>
      <c r="W33" s="20">
        <v>-57.597298995651123</v>
      </c>
      <c r="X33" s="20">
        <v>-62.299583554243888</v>
      </c>
      <c r="Y33" s="20">
        <v>-54.161628267723529</v>
      </c>
      <c r="Z33" s="20">
        <v>-28.253483609502169</v>
      </c>
      <c r="AA33" s="20">
        <v>-21.898717059765911</v>
      </c>
    </row>
    <row r="34" spans="2:27">
      <c r="B34" s="5" t="s">
        <v>46</v>
      </c>
      <c r="C34" s="20">
        <v>-7.4065822781553834</v>
      </c>
      <c r="D34" s="20">
        <v>-5.6243266762935491</v>
      </c>
      <c r="E34" s="20">
        <v>-3.2541465061063661</v>
      </c>
      <c r="F34" s="20">
        <v>-15.943333773632361</v>
      </c>
      <c r="G34" s="20">
        <v>-9.4710075869478203</v>
      </c>
      <c r="H34" s="20">
        <v>-32.693464201441827</v>
      </c>
      <c r="I34" s="20">
        <v>-25.952245058145465</v>
      </c>
      <c r="J34" s="20">
        <v>-23.25933837163349</v>
      </c>
      <c r="K34" s="20">
        <v>-11.551462678987491</v>
      </c>
      <c r="L34" s="20">
        <v>-11.441313734719245</v>
      </c>
      <c r="M34" s="20">
        <v>-12.507203472929405</v>
      </c>
      <c r="N34" s="20">
        <v>-16.369003919978212</v>
      </c>
      <c r="O34" s="20">
        <v>-17.493452491132757</v>
      </c>
      <c r="P34" s="20">
        <v>-15.631556016750125</v>
      </c>
      <c r="Q34" s="20">
        <v>-42.256538022623715</v>
      </c>
      <c r="R34" s="20">
        <v>-68.010349782030801</v>
      </c>
      <c r="S34" s="20">
        <v>-40.29279764065069</v>
      </c>
      <c r="T34" s="20">
        <v>-52.878762483592908</v>
      </c>
      <c r="U34" s="20">
        <v>-58.57453334923332</v>
      </c>
      <c r="V34" s="20">
        <v>-55.254304405124373</v>
      </c>
      <c r="W34" s="20">
        <v>-55.079043014084377</v>
      </c>
      <c r="X34" s="20">
        <v>-59.105727029316839</v>
      </c>
      <c r="Y34" s="20">
        <v>-58.121825779097918</v>
      </c>
      <c r="Z34" s="20">
        <v>-56.686912098876888</v>
      </c>
      <c r="AA34" s="20">
        <v>-64.253885578018156</v>
      </c>
    </row>
    <row r="35" spans="2:27">
      <c r="B35" s="8" t="s">
        <v>80</v>
      </c>
      <c r="C35" s="21">
        <f>+SUM(C30:C34)</f>
        <v>167.61280160560096</v>
      </c>
      <c r="D35" s="21">
        <f t="shared" ref="D35:AA35" si="3">+SUM(D30:D34)</f>
        <v>168.35978126999666</v>
      </c>
      <c r="E35" s="21">
        <f t="shared" si="3"/>
        <v>206.07854844648421</v>
      </c>
      <c r="F35" s="21">
        <f t="shared" si="3"/>
        <v>184.76163305153119</v>
      </c>
      <c r="G35" s="21">
        <f t="shared" si="3"/>
        <v>191.50024847983079</v>
      </c>
      <c r="H35" s="21">
        <f t="shared" si="3"/>
        <v>85.670365162181881</v>
      </c>
      <c r="I35" s="21">
        <f t="shared" si="3"/>
        <v>94.283120914034143</v>
      </c>
      <c r="J35" s="21">
        <f t="shared" si="3"/>
        <v>94.961494681286865</v>
      </c>
      <c r="K35" s="21">
        <f t="shared" si="3"/>
        <v>126.89276772655472</v>
      </c>
      <c r="L35" s="21">
        <f t="shared" si="3"/>
        <v>130.51983192583543</v>
      </c>
      <c r="M35" s="21">
        <f t="shared" si="3"/>
        <v>153.44732989142989</v>
      </c>
      <c r="N35" s="21">
        <f t="shared" si="3"/>
        <v>160.70951418842344</v>
      </c>
      <c r="O35" s="21">
        <f t="shared" si="3"/>
        <v>193.75275796434471</v>
      </c>
      <c r="P35" s="21">
        <f t="shared" si="3"/>
        <v>219.71636013952804</v>
      </c>
      <c r="Q35" s="21">
        <f t="shared" si="3"/>
        <v>186.32919605513325</v>
      </c>
      <c r="R35" s="21">
        <f t="shared" si="3"/>
        <v>171.03504703222714</v>
      </c>
      <c r="S35" s="21">
        <f t="shared" si="3"/>
        <v>210.81082682544479</v>
      </c>
      <c r="T35" s="21">
        <f t="shared" si="3"/>
        <v>210.00359557362336</v>
      </c>
      <c r="U35" s="21">
        <f t="shared" si="3"/>
        <v>201.01872745266513</v>
      </c>
      <c r="V35" s="21">
        <f t="shared" si="3"/>
        <v>197.09989988838399</v>
      </c>
      <c r="W35" s="21">
        <f t="shared" si="3"/>
        <v>71.334347192425795</v>
      </c>
      <c r="X35" s="21">
        <f t="shared" si="3"/>
        <v>62.605378618600568</v>
      </c>
      <c r="Y35" s="21">
        <f t="shared" si="3"/>
        <v>71.727235155339855</v>
      </c>
      <c r="Z35" s="21">
        <f t="shared" si="3"/>
        <v>99.070293493782259</v>
      </c>
      <c r="AA35" s="21">
        <f t="shared" si="3"/>
        <v>97.858086564377231</v>
      </c>
    </row>
    <row r="36" spans="2:27" ht="15" customHeight="1">
      <c r="B36" s="5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2:27">
      <c r="B37" s="5" t="s">
        <v>81</v>
      </c>
      <c r="C37" s="20">
        <v>444.18579435499805</v>
      </c>
      <c r="D37" s="20">
        <v>452.24022288652117</v>
      </c>
      <c r="E37" s="20">
        <v>459.80249019170498</v>
      </c>
      <c r="F37" s="20">
        <v>434.16945002971141</v>
      </c>
      <c r="G37" s="20">
        <v>458.3465215539332</v>
      </c>
      <c r="H37" s="20">
        <v>384.9859961925431</v>
      </c>
      <c r="I37" s="20">
        <v>417.58869499004572</v>
      </c>
      <c r="J37" s="20">
        <v>431.30603225262087</v>
      </c>
      <c r="K37" s="20">
        <v>492.21411175833128</v>
      </c>
      <c r="L37" s="20">
        <v>495.11612572581492</v>
      </c>
      <c r="M37" s="20">
        <v>494.41125224320024</v>
      </c>
      <c r="N37" s="20">
        <v>484.43000412357037</v>
      </c>
      <c r="O37" s="20">
        <v>468.6460361147017</v>
      </c>
      <c r="P37" s="20">
        <v>452.46377120333972</v>
      </c>
      <c r="Q37" s="20">
        <v>365.83526778839331</v>
      </c>
      <c r="R37" s="20">
        <v>333.52297748540173</v>
      </c>
      <c r="S37" s="20">
        <v>600.07145789022593</v>
      </c>
      <c r="T37" s="20">
        <v>568.68227110201201</v>
      </c>
      <c r="U37" s="20">
        <v>521.1464318878119</v>
      </c>
      <c r="V37" s="20">
        <v>516.29560574992854</v>
      </c>
      <c r="W37" s="20">
        <v>927.15892049451236</v>
      </c>
      <c r="X37" s="20">
        <v>848.89415785741471</v>
      </c>
      <c r="Y37" s="20">
        <v>871.65400824722906</v>
      </c>
      <c r="Z37" s="20">
        <v>880.89715510477936</v>
      </c>
      <c r="AA37" s="20">
        <v>818.43535857100073</v>
      </c>
    </row>
    <row r="38" spans="2:27">
      <c r="B38" s="5" t="s">
        <v>82</v>
      </c>
      <c r="C38" s="20">
        <v>2.9579951908845028</v>
      </c>
      <c r="D38" s="20">
        <v>0</v>
      </c>
      <c r="E38" s="20">
        <v>0</v>
      </c>
      <c r="F38" s="20">
        <v>0</v>
      </c>
      <c r="G38" s="20">
        <v>3.0587420703165034</v>
      </c>
      <c r="H38" s="20">
        <v>2.6263352275431435</v>
      </c>
      <c r="I38" s="20">
        <v>2.9068722164070357</v>
      </c>
      <c r="J38" s="20">
        <v>3.0650667622924881</v>
      </c>
      <c r="K38" s="20">
        <v>3.7489740524576329</v>
      </c>
      <c r="L38" s="20">
        <v>3.8497012281668992</v>
      </c>
      <c r="M38" s="20">
        <v>3.9312248808299834</v>
      </c>
      <c r="N38" s="20">
        <v>3.9274117191415683</v>
      </c>
      <c r="O38" s="20">
        <v>4.2305697666507927</v>
      </c>
      <c r="P38" s="20">
        <v>4.5831434972964935</v>
      </c>
      <c r="Q38" s="20">
        <v>4.1256591956157349</v>
      </c>
      <c r="R38" s="20">
        <v>3.8788456720761872</v>
      </c>
      <c r="S38" s="20">
        <v>4.3881518742454828</v>
      </c>
      <c r="T38" s="20">
        <v>4.4088233946092474</v>
      </c>
      <c r="U38" s="20">
        <v>4.5611370571524059</v>
      </c>
      <c r="V38" s="20">
        <v>4.901455822075782</v>
      </c>
      <c r="W38" s="20">
        <v>5.9543117573040778</v>
      </c>
      <c r="X38" s="20">
        <v>5.9233369443852943</v>
      </c>
      <c r="Y38" s="20">
        <v>6.1542654969002433</v>
      </c>
      <c r="Z38" s="20">
        <v>6.5596246807133749</v>
      </c>
      <c r="AA38" s="20">
        <v>5.4230450790071698</v>
      </c>
    </row>
    <row r="39" spans="2:27">
      <c r="B39" s="5" t="s">
        <v>83</v>
      </c>
      <c r="C39" s="20">
        <v>0</v>
      </c>
      <c r="D39" s="20">
        <v>16.753605010933789</v>
      </c>
      <c r="E39" s="20">
        <v>15.949676813448695</v>
      </c>
      <c r="F39" s="20">
        <v>13.96769813147875</v>
      </c>
      <c r="G39" s="20">
        <v>13.43871940594285</v>
      </c>
      <c r="H39" s="20">
        <v>10.804970730175048</v>
      </c>
      <c r="I39" s="20">
        <v>10.677903556841738</v>
      </c>
      <c r="J39" s="20">
        <v>10.486730124243254</v>
      </c>
      <c r="K39" s="20">
        <v>16.873841889928041</v>
      </c>
      <c r="L39" s="20">
        <v>16.200189935365813</v>
      </c>
      <c r="M39" s="20">
        <v>15.405022336199643</v>
      </c>
      <c r="N39" s="20">
        <v>14.307688428942452</v>
      </c>
      <c r="O39" s="20">
        <v>24.975218174705759</v>
      </c>
      <c r="P39" s="20">
        <v>24.737244902205102</v>
      </c>
      <c r="Q39" s="20">
        <v>20.993469290066145</v>
      </c>
      <c r="R39" s="20">
        <v>18.596784285372191</v>
      </c>
      <c r="S39" s="20">
        <v>21.548438839235896</v>
      </c>
      <c r="T39" s="20">
        <v>19.478304316993089</v>
      </c>
      <c r="U39" s="20">
        <v>18.173161190025251</v>
      </c>
      <c r="V39" s="20">
        <v>17.643249482701812</v>
      </c>
      <c r="W39" s="20">
        <v>17.551094672840232</v>
      </c>
      <c r="X39" s="20">
        <v>15.755073024043849</v>
      </c>
      <c r="Y39" s="20">
        <v>15.198899401653206</v>
      </c>
      <c r="Z39" s="20">
        <v>14.6027566969299</v>
      </c>
      <c r="AA39" s="20">
        <v>12.947487096376415</v>
      </c>
    </row>
    <row r="40" spans="2:27">
      <c r="B40" s="5" t="s">
        <v>84</v>
      </c>
      <c r="C40" s="20">
        <v>74.850748200825393</v>
      </c>
      <c r="D40" s="20">
        <v>82.730688783136941</v>
      </c>
      <c r="E40" s="20">
        <v>81.634197240369005</v>
      </c>
      <c r="F40" s="20">
        <v>88.332462856534917</v>
      </c>
      <c r="G40" s="20">
        <v>94.577245901930638</v>
      </c>
      <c r="H40" s="20">
        <v>65.571945116405516</v>
      </c>
      <c r="I40" s="20">
        <v>102.75744270571769</v>
      </c>
      <c r="J40" s="20">
        <v>78.241176074523082</v>
      </c>
      <c r="K40" s="20">
        <v>110.23109438412936</v>
      </c>
      <c r="L40" s="20">
        <v>117.15422544955354</v>
      </c>
      <c r="M40" s="20">
        <v>190.19848642041538</v>
      </c>
      <c r="N40" s="20">
        <v>192.01364584384228</v>
      </c>
      <c r="O40" s="20">
        <v>196.80702124022281</v>
      </c>
      <c r="P40" s="20">
        <v>239.04613585537084</v>
      </c>
      <c r="Q40" s="20">
        <v>229.70369753493634</v>
      </c>
      <c r="R40" s="20">
        <v>180.6746686915923</v>
      </c>
      <c r="S40" s="20">
        <v>287.61313853491987</v>
      </c>
      <c r="T40" s="20">
        <v>247.60788606518162</v>
      </c>
      <c r="U40" s="20">
        <v>257.55652030637771</v>
      </c>
      <c r="V40" s="20">
        <v>227.38854752030994</v>
      </c>
      <c r="W40" s="20">
        <v>87.313023727255796</v>
      </c>
      <c r="X40" s="20">
        <v>93.811216837388884</v>
      </c>
      <c r="Y40" s="20">
        <v>84.044041438103463</v>
      </c>
      <c r="Z40" s="20">
        <v>97.258299654358467</v>
      </c>
      <c r="AA40" s="20">
        <v>110.80883259640284</v>
      </c>
    </row>
    <row r="41" spans="2:27">
      <c r="B41" s="5" t="s">
        <v>85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3.9673197214247304</v>
      </c>
      <c r="T41" s="20">
        <v>4.9501498883289434</v>
      </c>
      <c r="U41" s="20">
        <v>1.7243941677807488</v>
      </c>
      <c r="V41" s="20">
        <v>4.2381170590727226</v>
      </c>
      <c r="W41" s="20">
        <v>10.03846593598359</v>
      </c>
      <c r="X41" s="20">
        <v>18.310410487408198</v>
      </c>
      <c r="Y41" s="20">
        <v>5.4683159400494477</v>
      </c>
      <c r="Z41" s="20">
        <v>9.375330972219567</v>
      </c>
      <c r="AA41" s="20">
        <v>8.854352000281855</v>
      </c>
    </row>
    <row r="42" spans="2:27">
      <c r="B42" s="5" t="s">
        <v>86</v>
      </c>
      <c r="C42" s="20">
        <v>291.02715138286243</v>
      </c>
      <c r="D42" s="20">
        <v>291.4757694493556</v>
      </c>
      <c r="E42" s="20">
        <v>291.95710534378929</v>
      </c>
      <c r="F42" s="20">
        <v>292.99969743821111</v>
      </c>
      <c r="G42" s="20">
        <v>291.1711162784319</v>
      </c>
      <c r="H42" s="20">
        <v>286.66422981333943</v>
      </c>
      <c r="I42" s="20">
        <v>289.46278634525788</v>
      </c>
      <c r="J42" s="20">
        <v>283.53267039783151</v>
      </c>
      <c r="K42" s="20">
        <v>281.30892843330287</v>
      </c>
      <c r="L42" s="20">
        <v>281.7582912339148</v>
      </c>
      <c r="M42" s="20">
        <v>282.2932142887185</v>
      </c>
      <c r="N42" s="20">
        <v>270.95682943682505</v>
      </c>
      <c r="O42" s="20">
        <v>260.20743541964305</v>
      </c>
      <c r="P42" s="20">
        <v>228.69228089598653</v>
      </c>
      <c r="Q42" s="20">
        <v>119.1751396501019</v>
      </c>
      <c r="R42" s="20">
        <v>119.51077073056163</v>
      </c>
      <c r="S42" s="20">
        <v>119.56722737869397</v>
      </c>
      <c r="T42" s="20">
        <v>119.8077346676593</v>
      </c>
      <c r="U42" s="20">
        <v>120.02405951797384</v>
      </c>
      <c r="V42" s="20">
        <v>122.38692584231583</v>
      </c>
      <c r="W42" s="20">
        <v>122.47450333844522</v>
      </c>
      <c r="X42" s="20">
        <v>122.81287607373324</v>
      </c>
      <c r="Y42" s="20">
        <v>245.49952174901372</v>
      </c>
      <c r="Z42" s="20">
        <v>245.78284932240817</v>
      </c>
      <c r="AA42" s="20">
        <v>246.42547606884281</v>
      </c>
    </row>
    <row r="43" spans="2:27">
      <c r="B43" s="5" t="s">
        <v>87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51.57410326326054</v>
      </c>
      <c r="P43" s="20">
        <v>50.378998105831116</v>
      </c>
      <c r="Q43" s="20">
        <v>48.394525708378083</v>
      </c>
      <c r="R43" s="20">
        <v>48.101379448118344</v>
      </c>
      <c r="S43" s="20">
        <v>46.876753111906908</v>
      </c>
      <c r="T43" s="20">
        <v>45.670834739243311</v>
      </c>
      <c r="U43" s="20">
        <v>44.510307290738261</v>
      </c>
      <c r="V43" s="20">
        <v>43.247789285008231</v>
      </c>
      <c r="W43" s="20">
        <v>41.98888379143564</v>
      </c>
      <c r="X43" s="20">
        <v>40.7260166381202</v>
      </c>
      <c r="Y43" s="20">
        <v>39.339871823219987</v>
      </c>
      <c r="Z43" s="20">
        <v>0</v>
      </c>
      <c r="AA43" s="20">
        <v>0</v>
      </c>
    </row>
    <row r="44" spans="2:27">
      <c r="B44" s="8" t="s">
        <v>88</v>
      </c>
      <c r="C44" s="21">
        <f t="shared" ref="C44:AA44" si="4">+SUM(C37:C43)</f>
        <v>813.0216891295704</v>
      </c>
      <c r="D44" s="21">
        <f t="shared" si="4"/>
        <v>843.20028612994747</v>
      </c>
      <c r="E44" s="21">
        <f t="shared" si="4"/>
        <v>849.34346958931201</v>
      </c>
      <c r="F44" s="21">
        <f t="shared" si="4"/>
        <v>829.46930845593624</v>
      </c>
      <c r="G44" s="21">
        <f t="shared" si="4"/>
        <v>860.5923452105551</v>
      </c>
      <c r="H44" s="21">
        <f t="shared" si="4"/>
        <v>750.65347708000627</v>
      </c>
      <c r="I44" s="21">
        <f t="shared" si="4"/>
        <v>823.39369981427001</v>
      </c>
      <c r="J44" s="21">
        <f t="shared" si="4"/>
        <v>806.63167561151113</v>
      </c>
      <c r="K44" s="21">
        <f t="shared" si="4"/>
        <v>904.37695051814921</v>
      </c>
      <c r="L44" s="21">
        <f t="shared" si="4"/>
        <v>914.07853357281601</v>
      </c>
      <c r="M44" s="21">
        <f t="shared" si="4"/>
        <v>986.23920016936381</v>
      </c>
      <c r="N44" s="21">
        <f t="shared" si="4"/>
        <v>965.6355795523217</v>
      </c>
      <c r="O44" s="21">
        <f t="shared" si="4"/>
        <v>1006.4403839791846</v>
      </c>
      <c r="P44" s="21">
        <f t="shared" si="4"/>
        <v>999.90157446002968</v>
      </c>
      <c r="Q44" s="21">
        <f t="shared" si="4"/>
        <v>788.2277591674914</v>
      </c>
      <c r="R44" s="21">
        <f t="shared" si="4"/>
        <v>704.28542631312234</v>
      </c>
      <c r="S44" s="21">
        <f t="shared" si="4"/>
        <v>1084.0324873506529</v>
      </c>
      <c r="T44" s="21">
        <f t="shared" si="4"/>
        <v>1010.6060041740276</v>
      </c>
      <c r="U44" s="21">
        <f t="shared" si="4"/>
        <v>967.69601141786006</v>
      </c>
      <c r="V44" s="21">
        <f t="shared" si="4"/>
        <v>936.1016907614129</v>
      </c>
      <c r="W44" s="21">
        <f t="shared" si="4"/>
        <v>1212.479203717777</v>
      </c>
      <c r="X44" s="21">
        <f t="shared" si="4"/>
        <v>1146.2330878624944</v>
      </c>
      <c r="Y44" s="21">
        <f t="shared" si="4"/>
        <v>1267.3589240961692</v>
      </c>
      <c r="Z44" s="21">
        <f t="shared" si="4"/>
        <v>1254.4760164314087</v>
      </c>
      <c r="AA44" s="21">
        <f t="shared" si="4"/>
        <v>1202.8945514119118</v>
      </c>
    </row>
    <row r="45" spans="2:27" ht="6" customHeight="1">
      <c r="B45" s="5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>
      <c r="B46" s="5" t="s">
        <v>89</v>
      </c>
      <c r="C46" s="20">
        <v>127.72340217887329</v>
      </c>
      <c r="D46" s="20">
        <v>126.50372180477363</v>
      </c>
      <c r="E46" s="20">
        <v>110.9792063963508</v>
      </c>
      <c r="F46" s="20">
        <v>121.94269496885796</v>
      </c>
      <c r="G46" s="20">
        <v>156.21191534799493</v>
      </c>
      <c r="H46" s="20">
        <v>97.023025906888634</v>
      </c>
      <c r="I46" s="20">
        <v>92.347485187693692</v>
      </c>
      <c r="J46" s="20">
        <v>104.25388551186728</v>
      </c>
      <c r="K46" s="20">
        <v>104.34822446499309</v>
      </c>
      <c r="L46" s="20">
        <v>105.36542660441765</v>
      </c>
      <c r="M46" s="20">
        <v>110.74671640573882</v>
      </c>
      <c r="N46" s="20">
        <v>91.564262145167916</v>
      </c>
      <c r="O46" s="20">
        <v>89.182327861305765</v>
      </c>
      <c r="P46" s="20">
        <v>95.345125807508197</v>
      </c>
      <c r="Q46" s="20">
        <v>94.61540876250892</v>
      </c>
      <c r="R46" s="20">
        <v>109.84766127710137</v>
      </c>
      <c r="S46" s="20">
        <v>225.17912406541345</v>
      </c>
      <c r="T46" s="20">
        <v>147.70253951055625</v>
      </c>
      <c r="U46" s="20">
        <v>182.0513880069073</v>
      </c>
      <c r="V46" s="20">
        <v>167.26541073664387</v>
      </c>
      <c r="W46" s="20">
        <v>294.62079451403099</v>
      </c>
      <c r="X46" s="20">
        <v>271.75773892204728</v>
      </c>
      <c r="Y46" s="20">
        <v>301.27062166188227</v>
      </c>
      <c r="Z46" s="20">
        <v>268.78228545932291</v>
      </c>
      <c r="AA46" s="20">
        <v>266.82333045607481</v>
      </c>
    </row>
    <row r="47" spans="2:27">
      <c r="B47" s="5" t="s">
        <v>90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99.853920631543005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</row>
    <row r="48" spans="2:27">
      <c r="B48" s="5" t="s">
        <v>91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4.3758967390071888</v>
      </c>
      <c r="P48" s="20">
        <v>4.4404669474959704</v>
      </c>
      <c r="Q48" s="20">
        <v>4.4545299059510786</v>
      </c>
      <c r="R48" s="20">
        <v>4.5935032328181702</v>
      </c>
      <c r="S48" s="20">
        <v>4.6538260984245179</v>
      </c>
      <c r="T48" s="20">
        <v>4.7228684190432553</v>
      </c>
      <c r="U48" s="20">
        <v>4.7884019422162805</v>
      </c>
      <c r="V48" s="20">
        <v>4.8510584137444104</v>
      </c>
      <c r="W48" s="20">
        <v>4.9147635759506114</v>
      </c>
      <c r="X48" s="20">
        <v>4.9695490274138745</v>
      </c>
      <c r="Y48" s="20">
        <v>5.0136312229945519</v>
      </c>
      <c r="Z48" s="20">
        <v>0</v>
      </c>
      <c r="AA48" s="20">
        <v>0</v>
      </c>
    </row>
    <row r="49" spans="2:27">
      <c r="B49" s="5" t="s">
        <v>92</v>
      </c>
      <c r="C49" s="20">
        <v>18.668403894857999</v>
      </c>
      <c r="D49" s="20">
        <v>30.907731646859425</v>
      </c>
      <c r="E49" s="20">
        <v>66.813115866810776</v>
      </c>
      <c r="F49" s="20">
        <v>54.000828057929091</v>
      </c>
      <c r="G49" s="20">
        <v>33.5642334692783</v>
      </c>
      <c r="H49" s="20">
        <v>23.324230893705323</v>
      </c>
      <c r="I49" s="20">
        <v>14.95228521437514</v>
      </c>
      <c r="J49" s="20">
        <v>15.367354873752818</v>
      </c>
      <c r="K49" s="20">
        <v>1.6649673926468023</v>
      </c>
      <c r="L49" s="20">
        <v>1.6664712518033178</v>
      </c>
      <c r="M49" s="20">
        <v>3.2962548063081023</v>
      </c>
      <c r="N49" s="20">
        <v>47.611446465718018</v>
      </c>
      <c r="O49" s="20">
        <v>87.649948838758618</v>
      </c>
      <c r="P49" s="20">
        <v>155.96092448550021</v>
      </c>
      <c r="Q49" s="20">
        <v>130.23787543437129</v>
      </c>
      <c r="R49" s="20">
        <v>161.06797719983462</v>
      </c>
      <c r="S49" s="20">
        <v>48.375323795564533</v>
      </c>
      <c r="T49" s="20">
        <v>136.40232503772896</v>
      </c>
      <c r="U49" s="20">
        <v>114.9670966880177</v>
      </c>
      <c r="V49" s="20">
        <v>164.53186724196297</v>
      </c>
      <c r="W49" s="20">
        <v>210.48933116400707</v>
      </c>
      <c r="X49" s="20">
        <v>218.34801008789913</v>
      </c>
      <c r="Y49" s="20">
        <v>148.44121679569068</v>
      </c>
      <c r="Z49" s="20">
        <v>183.60027814793378</v>
      </c>
      <c r="AA49" s="20">
        <v>143.43615128507761</v>
      </c>
    </row>
    <row r="50" spans="2:27">
      <c r="B50" s="5" t="s">
        <v>93</v>
      </c>
      <c r="C50" s="20">
        <v>0</v>
      </c>
      <c r="D50" s="20">
        <v>5.2975148885683696</v>
      </c>
      <c r="E50" s="20">
        <v>5.3465826514680153</v>
      </c>
      <c r="F50" s="20">
        <v>5.0117519862666979</v>
      </c>
      <c r="G50" s="20">
        <v>5.1870431534230033</v>
      </c>
      <c r="H50" s="20">
        <v>2.7253476684085784</v>
      </c>
      <c r="I50" s="20">
        <v>2.7453339285347784</v>
      </c>
      <c r="J50" s="20">
        <v>2.8215433374818062</v>
      </c>
      <c r="K50" s="20">
        <v>4.1320574549375326</v>
      </c>
      <c r="L50" s="20">
        <v>4.2487190981712395</v>
      </c>
      <c r="M50" s="20">
        <v>4.231692849799046</v>
      </c>
      <c r="N50" s="20">
        <v>4.125837863944958</v>
      </c>
      <c r="O50" s="20">
        <v>4.8792481846837656</v>
      </c>
      <c r="P50" s="20">
        <v>5.0418538666422803</v>
      </c>
      <c r="Q50" s="20">
        <v>4.4269874675044418</v>
      </c>
      <c r="R50" s="20">
        <v>4.0622647632029771</v>
      </c>
      <c r="S50" s="20">
        <v>5.0361288020046056</v>
      </c>
      <c r="T50" s="20">
        <v>4.7381583285610658</v>
      </c>
      <c r="U50" s="20">
        <v>4.6088302547534168</v>
      </c>
      <c r="V50" s="20">
        <v>4.6733473702047537</v>
      </c>
      <c r="W50" s="20">
        <v>4.9339348079116041</v>
      </c>
      <c r="X50" s="20">
        <v>4.6467450944811182</v>
      </c>
      <c r="Y50" s="20">
        <v>4.7144428367461959</v>
      </c>
      <c r="Z50" s="20">
        <v>4.7764478235215755</v>
      </c>
      <c r="AA50" s="20">
        <v>4.251589832120775</v>
      </c>
    </row>
    <row r="51" spans="2:27">
      <c r="B51" s="5" t="s">
        <v>94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11.82223881443182</v>
      </c>
      <c r="P51" s="20">
        <v>9.2989664810983204</v>
      </c>
      <c r="Q51" s="20">
        <v>1.716642655250981</v>
      </c>
      <c r="R51" s="20">
        <v>0</v>
      </c>
      <c r="S51" s="20">
        <v>0</v>
      </c>
      <c r="T51" s="20">
        <v>0</v>
      </c>
      <c r="U51" s="20">
        <v>9.462581869243909</v>
      </c>
      <c r="V51" s="20">
        <v>6.5587913231348551</v>
      </c>
      <c r="W51" s="20">
        <v>10.227289806731941</v>
      </c>
      <c r="X51" s="20">
        <v>8.2673692610739415</v>
      </c>
      <c r="Y51" s="20">
        <v>9.7388800347548354</v>
      </c>
      <c r="Z51" s="20">
        <v>1.0122124060221931</v>
      </c>
      <c r="AA51" s="20">
        <v>18.162312611200171</v>
      </c>
    </row>
    <row r="52" spans="2:27">
      <c r="B52" s="5" t="s">
        <v>95</v>
      </c>
      <c r="C52" s="20">
        <v>1.1325752074581348</v>
      </c>
      <c r="D52" s="20">
        <v>1.7809803203368533</v>
      </c>
      <c r="E52" s="20">
        <v>2.7241754364133692</v>
      </c>
      <c r="F52" s="20">
        <v>1.9800182098289938</v>
      </c>
      <c r="G52" s="20">
        <v>3.7353946459688165</v>
      </c>
      <c r="H52" s="20">
        <v>1.8267569766888454</v>
      </c>
      <c r="I52" s="20">
        <v>3.5495270549842988</v>
      </c>
      <c r="J52" s="20">
        <v>2.6938063207965066</v>
      </c>
      <c r="K52" s="20">
        <v>4.3629136183578279</v>
      </c>
      <c r="L52" s="20">
        <v>2.8391930005044048</v>
      </c>
      <c r="M52" s="20">
        <v>3.8787885923918122</v>
      </c>
      <c r="N52" s="20">
        <v>2.8952591834874921</v>
      </c>
      <c r="O52" s="20">
        <v>4.8425126607252196</v>
      </c>
      <c r="P52" s="20">
        <v>2.9285896397992661</v>
      </c>
      <c r="Q52" s="20">
        <v>4.7755194842867041</v>
      </c>
      <c r="R52" s="20">
        <v>2.6606544844990507</v>
      </c>
      <c r="S52" s="20">
        <v>6.6387797246710543</v>
      </c>
      <c r="T52" s="20">
        <v>4.4159246287175957</v>
      </c>
      <c r="U52" s="20">
        <v>6.5762588198158065</v>
      </c>
      <c r="V52" s="20">
        <v>5.913650631207342</v>
      </c>
      <c r="W52" s="20">
        <v>9.6096271479690127</v>
      </c>
      <c r="X52" s="20">
        <v>5.1651171436242604</v>
      </c>
      <c r="Y52" s="20">
        <v>8.0316930161563036</v>
      </c>
      <c r="Z52" s="20">
        <v>6.6716288852090839</v>
      </c>
      <c r="AA52" s="20">
        <v>9.4015008719854851</v>
      </c>
    </row>
    <row r="53" spans="2:27">
      <c r="B53" s="5" t="s">
        <v>96</v>
      </c>
      <c r="C53" s="20">
        <v>0.39251664844334472</v>
      </c>
      <c r="D53" s="20">
        <v>0.33478506374168326</v>
      </c>
      <c r="E53" s="20">
        <v>0.41633756852893183</v>
      </c>
      <c r="F53" s="20">
        <v>0.38935102889715428</v>
      </c>
      <c r="G53" s="20">
        <v>0.42925088094939806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</row>
    <row r="54" spans="2:27">
      <c r="B54" s="8" t="s">
        <v>97</v>
      </c>
      <c r="C54" s="21">
        <f>+SUM(C46:C53)</f>
        <v>147.91689792963277</v>
      </c>
      <c r="D54" s="21">
        <f t="shared" ref="D54:AA54" si="5">+SUM(D46:D53)</f>
        <v>164.82473372427998</v>
      </c>
      <c r="E54" s="21">
        <f t="shared" si="5"/>
        <v>186.2794179195719</v>
      </c>
      <c r="F54" s="21">
        <f t="shared" si="5"/>
        <v>183.32464425177989</v>
      </c>
      <c r="G54" s="21">
        <f t="shared" si="5"/>
        <v>199.12783749761445</v>
      </c>
      <c r="H54" s="21">
        <f t="shared" si="5"/>
        <v>124.89936144569137</v>
      </c>
      <c r="I54" s="21">
        <f t="shared" si="5"/>
        <v>113.5946313855879</v>
      </c>
      <c r="J54" s="21">
        <f t="shared" si="5"/>
        <v>125.13659004389842</v>
      </c>
      <c r="K54" s="21">
        <f t="shared" si="5"/>
        <v>114.50816293093526</v>
      </c>
      <c r="L54" s="21">
        <f t="shared" si="5"/>
        <v>114.11980995489661</v>
      </c>
      <c r="M54" s="21">
        <f t="shared" si="5"/>
        <v>122.15345265423778</v>
      </c>
      <c r="N54" s="21">
        <f t="shared" si="5"/>
        <v>146.19680565831837</v>
      </c>
      <c r="O54" s="21">
        <f t="shared" si="5"/>
        <v>202.75217309891238</v>
      </c>
      <c r="P54" s="21">
        <f t="shared" si="5"/>
        <v>273.01592722804423</v>
      </c>
      <c r="Q54" s="21">
        <f t="shared" si="5"/>
        <v>340.08088434141644</v>
      </c>
      <c r="R54" s="21">
        <f t="shared" si="5"/>
        <v>282.23206095745616</v>
      </c>
      <c r="S54" s="21">
        <f t="shared" si="5"/>
        <v>289.88318248607817</v>
      </c>
      <c r="T54" s="21">
        <f t="shared" si="5"/>
        <v>297.98181592460713</v>
      </c>
      <c r="U54" s="21">
        <f t="shared" si="5"/>
        <v>322.45455758095437</v>
      </c>
      <c r="V54" s="21">
        <f t="shared" si="5"/>
        <v>353.79412571689818</v>
      </c>
      <c r="W54" s="21">
        <f t="shared" si="5"/>
        <v>534.79574101660126</v>
      </c>
      <c r="X54" s="21">
        <f t="shared" si="5"/>
        <v>513.1545295365396</v>
      </c>
      <c r="Y54" s="21">
        <f t="shared" si="5"/>
        <v>477.21048556822478</v>
      </c>
      <c r="Z54" s="21">
        <f t="shared" si="5"/>
        <v>464.84285272200947</v>
      </c>
      <c r="AA54" s="21">
        <f t="shared" si="5"/>
        <v>442.07488505645881</v>
      </c>
    </row>
    <row r="55" spans="2:27">
      <c r="B55" s="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27">
      <c r="B56" s="7" t="s">
        <v>98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201.30211835419877</v>
      </c>
      <c r="AA56" s="27">
        <v>0</v>
      </c>
    </row>
    <row r="57" spans="2:27">
      <c r="B57" s="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2:27">
      <c r="B58" s="8" t="s">
        <v>99</v>
      </c>
      <c r="C58" s="21">
        <f>+C54+C44+C56</f>
        <v>960.9385870592032</v>
      </c>
      <c r="D58" s="21">
        <f t="shared" ref="D58:AA58" si="6">+D54+D44+D56</f>
        <v>1008.0250198542275</v>
      </c>
      <c r="E58" s="21">
        <f t="shared" si="6"/>
        <v>1035.6228875088839</v>
      </c>
      <c r="F58" s="21">
        <f t="shared" si="6"/>
        <v>1012.7939527077161</v>
      </c>
      <c r="G58" s="21">
        <f t="shared" si="6"/>
        <v>1059.7201827081694</v>
      </c>
      <c r="H58" s="21">
        <f t="shared" si="6"/>
        <v>875.55283852569767</v>
      </c>
      <c r="I58" s="21">
        <f t="shared" si="6"/>
        <v>936.98833119985795</v>
      </c>
      <c r="J58" s="21">
        <f t="shared" si="6"/>
        <v>931.76826565540955</v>
      </c>
      <c r="K58" s="21">
        <f t="shared" si="6"/>
        <v>1018.8851134490844</v>
      </c>
      <c r="L58" s="21">
        <f t="shared" si="6"/>
        <v>1028.1983435277127</v>
      </c>
      <c r="M58" s="21">
        <f t="shared" si="6"/>
        <v>1108.3926528236016</v>
      </c>
      <c r="N58" s="21">
        <f t="shared" si="6"/>
        <v>1111.83238521064</v>
      </c>
      <c r="O58" s="21">
        <f t="shared" si="6"/>
        <v>1209.192557078097</v>
      </c>
      <c r="P58" s="21">
        <f t="shared" si="6"/>
        <v>1272.917501688074</v>
      </c>
      <c r="Q58" s="21">
        <f t="shared" si="6"/>
        <v>1128.3086435089078</v>
      </c>
      <c r="R58" s="21">
        <f t="shared" si="6"/>
        <v>986.5174872705785</v>
      </c>
      <c r="S58" s="21">
        <f t="shared" si="6"/>
        <v>1373.915669836731</v>
      </c>
      <c r="T58" s="21">
        <f t="shared" si="6"/>
        <v>1308.5878200986347</v>
      </c>
      <c r="U58" s="21">
        <f t="shared" si="6"/>
        <v>1290.1505689988144</v>
      </c>
      <c r="V58" s="21">
        <f t="shared" si="6"/>
        <v>1289.8958164783112</v>
      </c>
      <c r="W58" s="21">
        <f t="shared" si="6"/>
        <v>1747.2749447343781</v>
      </c>
      <c r="X58" s="21">
        <f t="shared" si="6"/>
        <v>1659.3876173990338</v>
      </c>
      <c r="Y58" s="21">
        <f t="shared" si="6"/>
        <v>1744.569409664394</v>
      </c>
      <c r="Z58" s="21">
        <f t="shared" si="6"/>
        <v>1920.6209875076167</v>
      </c>
      <c r="AA58" s="21">
        <f t="shared" si="6"/>
        <v>1644.9694364683705</v>
      </c>
    </row>
    <row r="59" spans="2:27">
      <c r="B59" s="15" t="s">
        <v>100</v>
      </c>
      <c r="C59" s="28">
        <f>+C58+C35</f>
        <v>1128.5513886648041</v>
      </c>
      <c r="D59" s="28">
        <f t="shared" ref="D59:AA59" si="7">+D58+D35</f>
        <v>1176.3848011242242</v>
      </c>
      <c r="E59" s="28">
        <f t="shared" si="7"/>
        <v>1241.7014359553682</v>
      </c>
      <c r="F59" s="28">
        <f t="shared" si="7"/>
        <v>1197.5555857592474</v>
      </c>
      <c r="G59" s="28">
        <f t="shared" si="7"/>
        <v>1251.2204311880002</v>
      </c>
      <c r="H59" s="28">
        <f t="shared" si="7"/>
        <v>961.2232036878795</v>
      </c>
      <c r="I59" s="28">
        <f t="shared" si="7"/>
        <v>1031.2714521138921</v>
      </c>
      <c r="J59" s="28">
        <f t="shared" si="7"/>
        <v>1026.7297603366965</v>
      </c>
      <c r="K59" s="28">
        <f t="shared" si="7"/>
        <v>1145.7778811756391</v>
      </c>
      <c r="L59" s="28">
        <f t="shared" si="7"/>
        <v>1158.7181754535482</v>
      </c>
      <c r="M59" s="28">
        <f t="shared" si="7"/>
        <v>1261.8399827150315</v>
      </c>
      <c r="N59" s="28">
        <f t="shared" si="7"/>
        <v>1272.5418993990634</v>
      </c>
      <c r="O59" s="28">
        <f t="shared" si="7"/>
        <v>1402.9453150424417</v>
      </c>
      <c r="P59" s="28">
        <f t="shared" si="7"/>
        <v>1492.633861827602</v>
      </c>
      <c r="Q59" s="28">
        <f t="shared" si="7"/>
        <v>1314.6378395640411</v>
      </c>
      <c r="R59" s="28">
        <f t="shared" si="7"/>
        <v>1157.5525343028057</v>
      </c>
      <c r="S59" s="28">
        <f t="shared" si="7"/>
        <v>1584.7264966621758</v>
      </c>
      <c r="T59" s="28">
        <f t="shared" si="7"/>
        <v>1518.5914156722581</v>
      </c>
      <c r="U59" s="28">
        <f t="shared" si="7"/>
        <v>1491.1692964514796</v>
      </c>
      <c r="V59" s="28">
        <f t="shared" si="7"/>
        <v>1486.9957163666952</v>
      </c>
      <c r="W59" s="28">
        <f t="shared" si="7"/>
        <v>1818.609291926804</v>
      </c>
      <c r="X59" s="28">
        <f t="shared" si="7"/>
        <v>1721.9929960176344</v>
      </c>
      <c r="Y59" s="28">
        <f t="shared" si="7"/>
        <v>1816.296644819734</v>
      </c>
      <c r="Z59" s="28">
        <f t="shared" si="7"/>
        <v>2019.6912810013989</v>
      </c>
      <c r="AA59" s="28">
        <f t="shared" si="7"/>
        <v>1742.8275230327476</v>
      </c>
    </row>
    <row r="60" spans="2:27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2:27">
      <c r="B61" s="5" t="s">
        <v>51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27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27">
      <c r="B63" s="5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2:27">
      <c r="B64" s="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2:27">
      <c r="B65" s="5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2:27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2:27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7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7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7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</sheetData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23B-8788-4DB6-97B0-577385534FBE}">
  <sheetPr>
    <pageSetUpPr fitToPage="1"/>
  </sheetPr>
  <dimension ref="B2:Z52"/>
  <sheetViews>
    <sheetView tabSelected="1" zoomScale="120" zoomScaleNormal="120" workbookViewId="0">
      <selection activeCell="B44" sqref="B44"/>
    </sheetView>
  </sheetViews>
  <sheetFormatPr defaultColWidth="9.33203125" defaultRowHeight="14.4"/>
  <cols>
    <col min="1" max="1" width="3.6640625" style="2" customWidth="1"/>
    <col min="2" max="2" width="47.6640625" style="2" customWidth="1"/>
    <col min="3" max="22" width="9.33203125" style="2" customWidth="1"/>
    <col min="23" max="23" width="6.88671875" style="2" customWidth="1"/>
    <col min="24" max="24" width="6.88671875" style="2" bestFit="1" customWidth="1"/>
    <col min="25" max="16384" width="9.33203125" style="2"/>
  </cols>
  <sheetData>
    <row r="2" spans="2:26" ht="22.2">
      <c r="B2" s="1" t="s">
        <v>101</v>
      </c>
    </row>
    <row r="3" spans="2:26" ht="6" customHeight="1"/>
    <row r="4" spans="2:26" ht="15" thickBot="1">
      <c r="B4" s="3" t="s">
        <v>1</v>
      </c>
      <c r="C4" s="4" t="s">
        <v>2</v>
      </c>
      <c r="D4" s="4" t="s">
        <v>102</v>
      </c>
      <c r="E4" s="4" t="s">
        <v>4</v>
      </c>
      <c r="F4" s="4" t="s">
        <v>103</v>
      </c>
      <c r="G4" s="4" t="s">
        <v>104</v>
      </c>
      <c r="H4" s="4" t="s">
        <v>105</v>
      </c>
      <c r="I4" s="4" t="s">
        <v>106</v>
      </c>
      <c r="J4" s="4" t="s">
        <v>9</v>
      </c>
      <c r="K4" s="4" t="s">
        <v>107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</row>
    <row r="5" spans="2:26">
      <c r="B5" s="5" t="s">
        <v>42</v>
      </c>
      <c r="C5" s="12">
        <v>16.574355589379813</v>
      </c>
      <c r="D5" s="12">
        <v>35.939893015824879</v>
      </c>
      <c r="E5" s="12">
        <v>0.16473082822379448</v>
      </c>
      <c r="F5" s="12">
        <v>-3.8324958731200423</v>
      </c>
      <c r="G5" s="12">
        <v>-97.921729048877921</v>
      </c>
      <c r="H5" s="12">
        <v>-18.705356841019604</v>
      </c>
      <c r="I5" s="12">
        <v>-57.774196613702472</v>
      </c>
      <c r="J5" s="12">
        <v>45.454484655283508</v>
      </c>
      <c r="K5" s="12">
        <v>7.3927511019264829</v>
      </c>
      <c r="L5" s="12">
        <v>103.18532983860483</v>
      </c>
      <c r="M5" s="12">
        <v>60.072523648615807</v>
      </c>
      <c r="N5" s="12">
        <v>74.990061285996859</v>
      </c>
      <c r="O5" s="12">
        <v>145.44657992896359</v>
      </c>
      <c r="P5" s="12">
        <v>56.538680708742824</v>
      </c>
      <c r="Q5" s="12">
        <v>73.840545447635918</v>
      </c>
      <c r="R5" s="12">
        <v>64.670948243240858</v>
      </c>
      <c r="S5" s="12">
        <v>109.50942045284175</v>
      </c>
      <c r="T5" s="12">
        <v>36.559992642056997</v>
      </c>
      <c r="U5" s="12">
        <v>43.917413701629116</v>
      </c>
      <c r="V5" s="12">
        <v>-80.58277709035616</v>
      </c>
      <c r="W5" s="12">
        <v>102.71212737458698</v>
      </c>
      <c r="X5" s="12">
        <v>57.101382366944463</v>
      </c>
      <c r="Y5" s="12">
        <v>202.36971939707433</v>
      </c>
      <c r="Z5" s="12">
        <v>63.731328137193941</v>
      </c>
    </row>
    <row r="6" spans="2:26">
      <c r="B6" s="5" t="s">
        <v>108</v>
      </c>
      <c r="C6" s="23">
        <v>0</v>
      </c>
      <c r="D6" s="23">
        <v>0.1842181360235251</v>
      </c>
      <c r="E6" s="23">
        <v>-5.6059013057330036</v>
      </c>
      <c r="F6" s="23">
        <v>-13.56142387741354</v>
      </c>
      <c r="G6" s="23">
        <v>-5.2505833117325826</v>
      </c>
      <c r="H6" s="23">
        <v>-9.9287529924647533</v>
      </c>
      <c r="I6" s="23">
        <v>16.86158420661906</v>
      </c>
      <c r="J6" s="23">
        <v>18.208381000293276</v>
      </c>
      <c r="K6" s="23">
        <v>11.405637496145928</v>
      </c>
      <c r="L6" s="23">
        <v>23.215913866751933</v>
      </c>
      <c r="M6" s="23">
        <v>2.0828484837055568</v>
      </c>
      <c r="N6" s="23">
        <v>5.26209367112358</v>
      </c>
      <c r="O6" s="23">
        <v>-21.898775287050615</v>
      </c>
      <c r="P6" s="23">
        <v>-41.058247616943945</v>
      </c>
      <c r="Q6" s="23">
        <v>-50.933214313540503</v>
      </c>
      <c r="R6" s="23">
        <v>-117.8922851736736</v>
      </c>
      <c r="S6" s="23">
        <v>-16.270407370669073</v>
      </c>
      <c r="T6" s="23">
        <v>-31.1328106454805</v>
      </c>
      <c r="U6" s="23">
        <v>-26.347863675810427</v>
      </c>
      <c r="V6" s="23">
        <v>-44.04985604382793</v>
      </c>
      <c r="W6" s="23">
        <v>-67.44112962340256</v>
      </c>
      <c r="X6" s="23">
        <v>-132.03057813849151</v>
      </c>
      <c r="Y6" s="23">
        <v>-32.613686182060199</v>
      </c>
      <c r="Z6" s="23">
        <v>-61.140641452109541</v>
      </c>
    </row>
    <row r="7" spans="2:26">
      <c r="B7" s="5" t="s">
        <v>33</v>
      </c>
      <c r="C7" s="23">
        <v>21.0074843780828</v>
      </c>
      <c r="D7" s="23">
        <v>21.304774666380141</v>
      </c>
      <c r="E7" s="23">
        <v>19.974295730510235</v>
      </c>
      <c r="F7" s="23">
        <v>17.833859271834879</v>
      </c>
      <c r="G7" s="23">
        <v>19.200457398487714</v>
      </c>
      <c r="H7" s="23">
        <v>19.194406419193555</v>
      </c>
      <c r="I7" s="23">
        <v>16.093304570540045</v>
      </c>
      <c r="J7" s="23">
        <v>19.839386356731296</v>
      </c>
      <c r="K7" s="23">
        <v>20.230934847463704</v>
      </c>
      <c r="L7" s="23">
        <v>17.197899137090658</v>
      </c>
      <c r="M7" s="23">
        <v>20.471041519222673</v>
      </c>
      <c r="N7" s="23">
        <v>20.308625731899685</v>
      </c>
      <c r="O7" s="23">
        <v>17.830435101482141</v>
      </c>
      <c r="P7" s="23">
        <v>17.564248463924873</v>
      </c>
      <c r="Q7" s="23">
        <v>17.637082675783631</v>
      </c>
      <c r="R7" s="23">
        <v>26.533276459026467</v>
      </c>
      <c r="S7" s="23">
        <v>31.972387946373193</v>
      </c>
      <c r="T7" s="23">
        <v>33.840606039566353</v>
      </c>
      <c r="U7" s="23">
        <v>40.604584803836225</v>
      </c>
      <c r="V7" s="23">
        <v>53.586983247958081</v>
      </c>
      <c r="W7" s="23">
        <v>73.970823505448593</v>
      </c>
      <c r="X7" s="23">
        <v>66.437278857233039</v>
      </c>
      <c r="Y7" s="23">
        <v>66.059334516659177</v>
      </c>
      <c r="Z7" s="23">
        <v>61.74569777061464</v>
      </c>
    </row>
    <row r="8" spans="2:26">
      <c r="B8" s="5" t="s">
        <v>34</v>
      </c>
      <c r="C8" s="23">
        <v>6.2539008112263614</v>
      </c>
      <c r="D8" s="23">
        <v>4.9753868589062771</v>
      </c>
      <c r="E8" s="23">
        <v>9.4262444062087048E-8</v>
      </c>
      <c r="F8" s="23">
        <v>0.9585301426016799</v>
      </c>
      <c r="G8" s="23">
        <v>66.994594849682642</v>
      </c>
      <c r="H8" s="23">
        <v>29.783142960178811</v>
      </c>
      <c r="I8" s="23">
        <v>62.703453152388768</v>
      </c>
      <c r="J8" s="23">
        <v>-12.958849786392795</v>
      </c>
      <c r="K8" s="23">
        <v>0</v>
      </c>
      <c r="L8" s="23">
        <v>-87.310034931941516</v>
      </c>
      <c r="M8" s="23">
        <v>0</v>
      </c>
      <c r="N8" s="23">
        <v>42.066675322730838</v>
      </c>
      <c r="O8" s="23">
        <v>-40.976435738065319</v>
      </c>
      <c r="P8" s="23">
        <v>1.9651275974984097E-8</v>
      </c>
      <c r="Q8" s="23">
        <v>60.967216849623732</v>
      </c>
      <c r="R8" s="23">
        <v>24.658844098841787</v>
      </c>
      <c r="S8" s="23">
        <v>9.2266672270290382</v>
      </c>
      <c r="T8" s="23">
        <v>28.029157132055744</v>
      </c>
      <c r="U8" s="23">
        <v>45.292212477404313</v>
      </c>
      <c r="V8" s="23">
        <v>173.18552558288991</v>
      </c>
      <c r="W8" s="23">
        <v>15.044711786358112</v>
      </c>
      <c r="X8" s="23">
        <v>24.838567775628036</v>
      </c>
      <c r="Y8" s="23">
        <v>-81.323417976837163</v>
      </c>
      <c r="Z8" s="23">
        <v>0</v>
      </c>
    </row>
    <row r="9" spans="2:26">
      <c r="B9" s="5" t="s">
        <v>109</v>
      </c>
      <c r="C9" s="23">
        <v>0</v>
      </c>
      <c r="D9" s="23">
        <v>0</v>
      </c>
      <c r="E9" s="23">
        <v>0</v>
      </c>
      <c r="F9" s="23">
        <v>0</v>
      </c>
      <c r="G9" s="23">
        <v>-9.5105858033563653E-2</v>
      </c>
      <c r="H9" s="23">
        <v>-0.27601740456025048</v>
      </c>
      <c r="I9" s="23">
        <v>0.43930101414908923</v>
      </c>
      <c r="J9" s="25">
        <v>0</v>
      </c>
      <c r="K9" s="23">
        <v>10.358509128736852</v>
      </c>
      <c r="L9" s="23">
        <v>9.3831691871101324</v>
      </c>
      <c r="M9" s="23">
        <v>0.15159941537372709</v>
      </c>
      <c r="N9" s="23">
        <v>1.932106433809178</v>
      </c>
      <c r="O9" s="23">
        <v>7.3301700234909788</v>
      </c>
      <c r="P9" s="23">
        <v>-0.15550831225341349</v>
      </c>
      <c r="Q9" s="23">
        <v>-9.3878903953877136E-5</v>
      </c>
      <c r="R9" s="23">
        <v>7.7064475220544866</v>
      </c>
      <c r="S9" s="23">
        <v>0.44096979760866467</v>
      </c>
      <c r="T9" s="23">
        <v>1.5943234994875554E-2</v>
      </c>
      <c r="U9" s="23">
        <v>2.5386534052132524E-3</v>
      </c>
      <c r="V9" s="23">
        <v>-5.7529574441946376E-4</v>
      </c>
      <c r="W9" s="23">
        <v>6.1020905009876577E-3</v>
      </c>
      <c r="X9" s="23">
        <v>15.671612953025058</v>
      </c>
      <c r="Y9" s="23">
        <v>4.7764601982801863E-3</v>
      </c>
      <c r="Z9" s="23">
        <v>0</v>
      </c>
    </row>
    <row r="10" spans="2:26">
      <c r="B10" s="5" t="s">
        <v>110</v>
      </c>
      <c r="C10" s="23">
        <v>0.46365067752002992</v>
      </c>
      <c r="D10" s="23">
        <v>0.46525396822003867</v>
      </c>
      <c r="E10" s="23">
        <v>0.45395542535894001</v>
      </c>
      <c r="F10" s="23">
        <v>0.44617685596032369</v>
      </c>
      <c r="G10" s="23">
        <v>8.2311350174384457E-2</v>
      </c>
      <c r="H10" s="23">
        <v>7.7824597367264603E-2</v>
      </c>
      <c r="I10" s="23">
        <v>8.4840185988733413E-2</v>
      </c>
      <c r="J10" s="23">
        <v>8.5857043750392895E-2</v>
      </c>
      <c r="K10" s="23">
        <v>0.14780957928235847</v>
      </c>
      <c r="L10" s="23">
        <v>0.15043150490807547</v>
      </c>
      <c r="M10" s="23">
        <v>0.14365066272533666</v>
      </c>
      <c r="N10" s="23">
        <v>0.14439127217528297</v>
      </c>
      <c r="O10" s="23">
        <v>0.10608552103388651</v>
      </c>
      <c r="P10" s="23">
        <v>0.23122920480458628</v>
      </c>
      <c r="Q10" s="23">
        <v>0.35530822678976653</v>
      </c>
      <c r="R10" s="23">
        <v>0.50132740084124239</v>
      </c>
      <c r="S10" s="23">
        <v>0.31179504280599923</v>
      </c>
      <c r="T10" s="23">
        <v>0.34948043681892493</v>
      </c>
      <c r="U10" s="23">
        <v>0.5762160408600504</v>
      </c>
      <c r="V10" s="23">
        <v>0.8251437640957342</v>
      </c>
      <c r="W10" s="23">
        <v>2.9857969124051986</v>
      </c>
      <c r="X10" s="23">
        <v>3.1511500150031613</v>
      </c>
      <c r="Y10" s="23">
        <v>3.1793908678262466</v>
      </c>
      <c r="Z10" s="23">
        <v>2.8432927058464292</v>
      </c>
    </row>
    <row r="11" spans="2:26">
      <c r="B11" s="5" t="s">
        <v>111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-0.43259373431421499</v>
      </c>
      <c r="O11" s="23">
        <v>-0.51799841450719464</v>
      </c>
      <c r="P11" s="23">
        <v>-1.3664950235444158</v>
      </c>
      <c r="Q11" s="23">
        <v>-0.51454010226065605</v>
      </c>
      <c r="R11" s="23">
        <v>4.6920585866773125E-3</v>
      </c>
      <c r="S11" s="23">
        <v>-1.0363329931129536E-2</v>
      </c>
      <c r="T11" s="23">
        <v>-1.6838357877494858</v>
      </c>
      <c r="U11" s="23">
        <v>-0.53899525648064051</v>
      </c>
      <c r="V11" s="23">
        <v>-0.15606534340911424</v>
      </c>
      <c r="W11" s="23">
        <v>-0.45031549344645128</v>
      </c>
      <c r="X11" s="23">
        <v>-0.48093386599329496</v>
      </c>
      <c r="Y11" s="23">
        <v>-0.45502567422933693</v>
      </c>
      <c r="Z11" s="23">
        <v>-0.84858558681431018</v>
      </c>
    </row>
    <row r="12" spans="2:26">
      <c r="B12" s="5" t="s">
        <v>112</v>
      </c>
      <c r="C12" s="23">
        <v>0</v>
      </c>
      <c r="D12" s="23">
        <v>0</v>
      </c>
      <c r="E12" s="23">
        <v>0</v>
      </c>
      <c r="F12" s="23">
        <v>-2.0916669828322276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-4.435264318546845</v>
      </c>
    </row>
    <row r="13" spans="2:26">
      <c r="B13" s="5" t="s">
        <v>113</v>
      </c>
      <c r="C13" s="23">
        <v>6.3435225421821748</v>
      </c>
      <c r="D13" s="23">
        <v>6.4251260907247207</v>
      </c>
      <c r="E13" s="23">
        <v>8.2143970574524765</v>
      </c>
      <c r="F13" s="23">
        <v>12.646760681860815</v>
      </c>
      <c r="G13" s="23">
        <v>4.7735636015675418</v>
      </c>
      <c r="H13" s="23">
        <v>8.1721473171002224</v>
      </c>
      <c r="I13" s="23">
        <v>1.913767174941571</v>
      </c>
      <c r="J13" s="23">
        <v>2.5033940599588598</v>
      </c>
      <c r="K13" s="23">
        <v>1.3530843280107587</v>
      </c>
      <c r="L13" s="23">
        <v>2.2106390062674204</v>
      </c>
      <c r="M13" s="23">
        <v>2.0417161440777649</v>
      </c>
      <c r="N13" s="23">
        <v>5.3187876507506822</v>
      </c>
      <c r="O13" s="23">
        <v>5.706629432139704</v>
      </c>
      <c r="P13" s="23">
        <v>5.1354495692775162</v>
      </c>
      <c r="Q13" s="23">
        <v>5.0973759148616642</v>
      </c>
      <c r="R13" s="23">
        <v>2.2252554224880208</v>
      </c>
      <c r="S13" s="23">
        <v>2.071692230808988</v>
      </c>
      <c r="T13" s="23">
        <v>1.7147537065820455</v>
      </c>
      <c r="U13" s="23">
        <v>1.2868740629914521</v>
      </c>
      <c r="V13" s="23">
        <v>3.058965086467115</v>
      </c>
      <c r="W13" s="23">
        <v>3.1043106209706735</v>
      </c>
      <c r="X13" s="23">
        <v>4.0652362171163086</v>
      </c>
      <c r="Y13" s="23">
        <v>4.6542251232817131</v>
      </c>
      <c r="Z13" s="23">
        <v>3.9286907641548603</v>
      </c>
    </row>
    <row r="14" spans="2:26">
      <c r="B14" s="5" t="s">
        <v>114</v>
      </c>
      <c r="C14" s="23">
        <v>0</v>
      </c>
      <c r="D14" s="23">
        <v>0</v>
      </c>
      <c r="E14" s="23">
        <v>0</v>
      </c>
      <c r="F14" s="23">
        <v>0</v>
      </c>
      <c r="G14" s="23">
        <v>1.1221324669139481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4.508057245156758E-3</v>
      </c>
      <c r="O14" s="23">
        <v>7.1703235557710965E-2</v>
      </c>
      <c r="P14" s="23">
        <v>-8.5072512206655168E-2</v>
      </c>
      <c r="Q14" s="23">
        <v>2.3692260434693455E-2</v>
      </c>
      <c r="R14" s="23">
        <v>2.3237287705457348E-2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-8.8505497347362683E-2</v>
      </c>
      <c r="Z14" s="23">
        <v>-0.27911013792427042</v>
      </c>
    </row>
    <row r="15" spans="2:26">
      <c r="B15" s="5" t="s">
        <v>115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-1.2150664693167759</v>
      </c>
      <c r="S15" s="23">
        <v>1.5275322530779396</v>
      </c>
      <c r="T15" s="23">
        <v>-1.6760845618473645</v>
      </c>
      <c r="U15" s="23">
        <v>3.7074526538829153</v>
      </c>
      <c r="V15" s="23">
        <v>-2.3652742014305126</v>
      </c>
      <c r="W15" s="23">
        <v>0.86358695287879517</v>
      </c>
      <c r="X15" s="23">
        <v>-5.6045562490615284</v>
      </c>
      <c r="Y15" s="23">
        <v>2.1000785687138332</v>
      </c>
      <c r="Z15" s="23">
        <v>-0.12643916166780769</v>
      </c>
    </row>
    <row r="16" spans="2:26">
      <c r="B16" s="5" t="s">
        <v>116</v>
      </c>
      <c r="C16" s="23">
        <v>18.486490143521547</v>
      </c>
      <c r="D16" s="23">
        <v>17.848075321900186</v>
      </c>
      <c r="E16" s="23">
        <v>25.172940510093813</v>
      </c>
      <c r="F16" s="23">
        <v>-11.180086160708193</v>
      </c>
      <c r="G16" s="23">
        <v>-0.11604063022827089</v>
      </c>
      <c r="H16" s="23">
        <v>0.48053017717890351</v>
      </c>
      <c r="I16" s="23">
        <v>3.9976599881003749</v>
      </c>
      <c r="J16" s="23">
        <v>-6.1992361553401398</v>
      </c>
      <c r="K16" s="23">
        <v>-0.90955766613975275</v>
      </c>
      <c r="L16" s="23">
        <v>-1.8019335030240506</v>
      </c>
      <c r="M16" s="23">
        <v>-20.196562399169263</v>
      </c>
      <c r="N16" s="23">
        <v>-41.864961163188426</v>
      </c>
      <c r="O16" s="23">
        <v>5.4947685713531653</v>
      </c>
      <c r="P16" s="23">
        <v>4.1117157558716944</v>
      </c>
      <c r="Q16" s="23">
        <v>-26.280254951283322</v>
      </c>
      <c r="R16" s="23">
        <v>-61.262958236659074</v>
      </c>
      <c r="S16" s="23">
        <v>52.438304954516127</v>
      </c>
      <c r="T16" s="23">
        <v>17.755166824404199</v>
      </c>
      <c r="U16" s="23">
        <v>-20.355640184024214</v>
      </c>
      <c r="V16" s="23">
        <v>-4.1762768783497348</v>
      </c>
      <c r="W16" s="23">
        <v>-65.553020849933759</v>
      </c>
      <c r="X16" s="23">
        <v>14.570925886549034</v>
      </c>
      <c r="Y16" s="23">
        <v>-3.4036033759496873</v>
      </c>
      <c r="Z16" s="23">
        <v>-25.581283740361268</v>
      </c>
    </row>
    <row r="17" spans="2:26">
      <c r="B17" s="5" t="s">
        <v>117</v>
      </c>
      <c r="C17" s="23">
        <v>-3.7486415912592399</v>
      </c>
      <c r="D17" s="23">
        <v>-13.1862739957943</v>
      </c>
      <c r="E17" s="23">
        <v>15.457258681105875</v>
      </c>
      <c r="F17" s="23">
        <v>37.80541990120868</v>
      </c>
      <c r="G17" s="23">
        <v>-41.713933628857582</v>
      </c>
      <c r="H17" s="23">
        <v>-7.4373029710599701</v>
      </c>
      <c r="I17" s="23">
        <v>6.0478496098738503</v>
      </c>
      <c r="J17" s="23">
        <v>-6.7894498458707497</v>
      </c>
      <c r="K17" s="23">
        <v>-2.3192845209263084</v>
      </c>
      <c r="L17" s="23">
        <v>8.5205113466196583</v>
      </c>
      <c r="M17" s="23">
        <v>-19.932623609380396</v>
      </c>
      <c r="N17" s="23">
        <v>3.3020606637104226</v>
      </c>
      <c r="O17" s="23">
        <v>0.90485520998130176</v>
      </c>
      <c r="P17" s="23">
        <v>5.9916946670222133</v>
      </c>
      <c r="Q17" s="23">
        <v>29.924673511119316</v>
      </c>
      <c r="R17" s="23">
        <v>104.34010163582936</v>
      </c>
      <c r="S17" s="23">
        <v>-70.558357366685911</v>
      </c>
      <c r="T17" s="23">
        <v>44.100066057475324</v>
      </c>
      <c r="U17" s="23">
        <v>-19.509583099483471</v>
      </c>
      <c r="V17" s="23">
        <v>48.54651546852773</v>
      </c>
      <c r="W17" s="23">
        <v>52.037621012699738</v>
      </c>
      <c r="X17" s="23">
        <v>19.015747136189805</v>
      </c>
      <c r="Y17" s="23">
        <v>-23.744765334674586</v>
      </c>
      <c r="Z17" s="23">
        <v>16.454246078950831</v>
      </c>
    </row>
    <row r="18" spans="2:26">
      <c r="B18" s="5" t="s">
        <v>118</v>
      </c>
      <c r="C18" s="23">
        <v>-3.1285439277113465</v>
      </c>
      <c r="D18" s="23">
        <v>-2.6630890655150998</v>
      </c>
      <c r="E18" s="23">
        <v>17.725733997535887</v>
      </c>
      <c r="F18" s="23">
        <v>-11.632141806502055</v>
      </c>
      <c r="G18" s="23">
        <v>43.941498717969857</v>
      </c>
      <c r="H18" s="23">
        <v>-20.289516348636283</v>
      </c>
      <c r="I18" s="23">
        <v>-9.3709704765410322</v>
      </c>
      <c r="J18" s="23">
        <v>-29.959015738688596</v>
      </c>
      <c r="K18" s="23">
        <v>0.263528857377473</v>
      </c>
      <c r="L18" s="23">
        <v>1.0255541229684149</v>
      </c>
      <c r="M18" s="23">
        <v>8.8586739861879469</v>
      </c>
      <c r="N18" s="23">
        <v>4.0610231543634709</v>
      </c>
      <c r="O18" s="23">
        <v>1.644841996267024</v>
      </c>
      <c r="P18" s="23">
        <v>27.459859627765319</v>
      </c>
      <c r="Q18" s="23">
        <v>8.30202969696205</v>
      </c>
      <c r="R18" s="23">
        <v>-11.989912521838084</v>
      </c>
      <c r="S18" s="23">
        <v>8.1512817701368618</v>
      </c>
      <c r="T18" s="23">
        <v>3.1563893981784226</v>
      </c>
      <c r="U18" s="23">
        <v>2.7635665583835913</v>
      </c>
      <c r="V18" s="23">
        <v>10.942373018811315</v>
      </c>
      <c r="W18" s="23">
        <v>5.6945826231169319</v>
      </c>
      <c r="X18" s="23">
        <v>-3.0249184920884424</v>
      </c>
      <c r="Y18" s="23">
        <v>-4.276462956526923</v>
      </c>
      <c r="Z18" s="23">
        <v>21.520798530591435</v>
      </c>
    </row>
    <row r="19" spans="2:26">
      <c r="B19" s="19" t="s">
        <v>119</v>
      </c>
      <c r="C19" s="24">
        <f t="shared" ref="C19:Z19" si="0">+SUM(C5:C18)</f>
        <v>62.252218622942138</v>
      </c>
      <c r="D19" s="24">
        <f t="shared" si="0"/>
        <v>71.293364996670377</v>
      </c>
      <c r="E19" s="24">
        <f t="shared" si="0"/>
        <v>81.55741101881047</v>
      </c>
      <c r="F19" s="24">
        <f t="shared" si="0"/>
        <v>27.392932152890317</v>
      </c>
      <c r="G19" s="24">
        <f t="shared" si="0"/>
        <v>-8.9828340929338353</v>
      </c>
      <c r="H19" s="24">
        <f t="shared" si="0"/>
        <v>1.0711049132778925</v>
      </c>
      <c r="I19" s="24">
        <f t="shared" si="0"/>
        <v>40.996592812357981</v>
      </c>
      <c r="J19" s="24">
        <f t="shared" si="0"/>
        <v>30.184951589725056</v>
      </c>
      <c r="K19" s="24">
        <f t="shared" si="0"/>
        <v>47.92341315187749</v>
      </c>
      <c r="L19" s="24">
        <f t="shared" si="0"/>
        <v>75.777479575355528</v>
      </c>
      <c r="M19" s="24">
        <f t="shared" si="0"/>
        <v>53.692867851359132</v>
      </c>
      <c r="N19" s="24">
        <f t="shared" si="0"/>
        <v>115.09277834630248</v>
      </c>
      <c r="O19" s="24">
        <f t="shared" si="0"/>
        <v>121.14285958064637</v>
      </c>
      <c r="P19" s="24">
        <f t="shared" si="0"/>
        <v>74.367554552111869</v>
      </c>
      <c r="Q19" s="24">
        <f t="shared" si="0"/>
        <v>118.41982133722234</v>
      </c>
      <c r="R19" s="24">
        <f t="shared" si="0"/>
        <v>38.30390772712682</v>
      </c>
      <c r="S19" s="24">
        <f t="shared" si="0"/>
        <v>128.81092360791246</v>
      </c>
      <c r="T19" s="24">
        <f t="shared" si="0"/>
        <v>131.02882447705554</v>
      </c>
      <c r="U19" s="24">
        <f t="shared" si="0"/>
        <v>71.398776736594129</v>
      </c>
      <c r="V19" s="24">
        <f t="shared" si="0"/>
        <v>158.81468131563199</v>
      </c>
      <c r="W19" s="24">
        <f t="shared" si="0"/>
        <v>122.97519691218324</v>
      </c>
      <c r="X19" s="24">
        <f t="shared" si="0"/>
        <v>63.710914462054134</v>
      </c>
      <c r="Y19" s="24">
        <f t="shared" si="0"/>
        <v>132.46205793612828</v>
      </c>
      <c r="Z19" s="24">
        <f t="shared" si="0"/>
        <v>77.812729589928097</v>
      </c>
    </row>
    <row r="20" spans="2:26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2:26">
      <c r="B21" s="5" t="s">
        <v>120</v>
      </c>
      <c r="C21" s="23">
        <v>-0.41825175711026163</v>
      </c>
      <c r="D21" s="23">
        <v>-0.2394380418142919</v>
      </c>
      <c r="E21" s="23">
        <v>-1.5144929315903228</v>
      </c>
      <c r="F21" s="23">
        <v>0.97437999580291446</v>
      </c>
      <c r="G21" s="23">
        <v>-8.7407989520704735E-2</v>
      </c>
      <c r="H21" s="23">
        <v>-4.3043120021843961E-2</v>
      </c>
      <c r="I21" s="23">
        <v>-0.58226311041938972</v>
      </c>
      <c r="J21" s="23">
        <v>-2.4089246924602179</v>
      </c>
      <c r="K21" s="23">
        <v>-10.974492964870995</v>
      </c>
      <c r="L21" s="23">
        <v>-7.9307277626328361</v>
      </c>
      <c r="M21" s="23">
        <v>0.10440110754149852</v>
      </c>
      <c r="N21" s="23">
        <v>-0.89543125823613645</v>
      </c>
      <c r="O21" s="23">
        <v>-12.002685818590733</v>
      </c>
      <c r="P21" s="23">
        <v>-2.66796216495284</v>
      </c>
      <c r="Q21" s="29">
        <v>-0.18430263379024597</v>
      </c>
      <c r="R21" s="23">
        <v>-17.937531412849438</v>
      </c>
      <c r="S21" s="23">
        <v>-1.2214713868056228</v>
      </c>
      <c r="T21" s="23">
        <v>0.55912749779189785</v>
      </c>
      <c r="U21" s="23">
        <v>-2.0819323876929765</v>
      </c>
      <c r="V21" s="23">
        <v>-0.33265179752853252</v>
      </c>
      <c r="W21" s="23">
        <v>-0.2142302528890683</v>
      </c>
      <c r="X21" s="23">
        <v>-0.30225750982232624</v>
      </c>
      <c r="Y21" s="23">
        <v>-0.20776582871615581</v>
      </c>
      <c r="Z21" s="23">
        <v>-12.504769551679011</v>
      </c>
    </row>
    <row r="22" spans="2:26">
      <c r="B22" s="5" t="s">
        <v>121</v>
      </c>
      <c r="C22" s="23">
        <v>-4.6628800246195476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-5.1887821839709183</v>
      </c>
      <c r="P22" s="23">
        <v>-9.6458598569700751</v>
      </c>
      <c r="Q22" s="23">
        <v>0</v>
      </c>
      <c r="R22" s="23">
        <v>-108.30663597610443</v>
      </c>
      <c r="S22" s="23">
        <v>-26.860978908608139</v>
      </c>
      <c r="T22" s="23">
        <v>-2.0316906677445115</v>
      </c>
      <c r="U22" s="23">
        <v>0</v>
      </c>
      <c r="V22" s="23">
        <v>-84.978868146225878</v>
      </c>
      <c r="W22" s="23">
        <v>-59.621961818632577</v>
      </c>
      <c r="X22" s="23">
        <v>-3.1134835142869188</v>
      </c>
      <c r="Y22" s="23">
        <v>-1.122431926911827</v>
      </c>
      <c r="Z22" s="23">
        <v>-0.89569393204445535</v>
      </c>
    </row>
    <row r="23" spans="2:26">
      <c r="B23" s="5" t="s">
        <v>122</v>
      </c>
      <c r="C23" s="23">
        <v>-19.21609494704154</v>
      </c>
      <c r="D23" s="23">
        <v>-24.898978262558668</v>
      </c>
      <c r="E23" s="23">
        <v>-22.951374808463076</v>
      </c>
      <c r="F23" s="23">
        <v>-29.535682820141133</v>
      </c>
      <c r="G23" s="23">
        <v>-31.024655728596606</v>
      </c>
      <c r="H23" s="23">
        <v>-22.197567068735175</v>
      </c>
      <c r="I23" s="23">
        <v>-35.126501696097847</v>
      </c>
      <c r="J23" s="23">
        <v>-18.235460732912109</v>
      </c>
      <c r="K23" s="23">
        <v>-20.557572228766436</v>
      </c>
      <c r="L23" s="23">
        <v>-15.032037441874079</v>
      </c>
      <c r="M23" s="23">
        <v>-18.949044918063638</v>
      </c>
      <c r="N23" s="23">
        <v>-22.643490080404529</v>
      </c>
      <c r="O23" s="23">
        <v>-14.980048223742617</v>
      </c>
      <c r="P23" s="23">
        <v>-19.819577627322879</v>
      </c>
      <c r="Q23" s="23">
        <v>-31.205855659144316</v>
      </c>
      <c r="R23" s="23">
        <v>-41.404725119469973</v>
      </c>
      <c r="S23" s="23">
        <v>-38.074596457528024</v>
      </c>
      <c r="T23" s="23">
        <v>-47.202545668592364</v>
      </c>
      <c r="U23" s="23">
        <v>-48.367684354013377</v>
      </c>
      <c r="V23" s="23">
        <v>-47.762181345537016</v>
      </c>
      <c r="W23" s="23">
        <v>-76.094735447308281</v>
      </c>
      <c r="X23" s="23">
        <v>-81.850152034285273</v>
      </c>
      <c r="Y23" s="23">
        <v>-60.318771804961827</v>
      </c>
      <c r="Z23" s="23">
        <v>-69.626951157875283</v>
      </c>
    </row>
    <row r="24" spans="2:26">
      <c r="B24" s="5" t="s">
        <v>123</v>
      </c>
      <c r="C24" s="23">
        <v>-0.47855842836702139</v>
      </c>
      <c r="D24" s="23">
        <v>-0.35598991511074785</v>
      </c>
      <c r="E24" s="23">
        <v>-0.14219686635615597</v>
      </c>
      <c r="F24" s="23">
        <v>-0.34951336025991847</v>
      </c>
      <c r="G24" s="23">
        <v>-2.6587671371725411E-2</v>
      </c>
      <c r="H24" s="23">
        <v>-0.15400976904680533</v>
      </c>
      <c r="I24" s="23">
        <v>-8.9302557770936555E-2</v>
      </c>
      <c r="J24" s="23">
        <v>-0.19630945124207122</v>
      </c>
      <c r="K24" s="23">
        <v>-0.19825072298448929</v>
      </c>
      <c r="L24" s="23">
        <v>-0.53483425064996748</v>
      </c>
      <c r="M24" s="23">
        <v>-0.12039401101551346</v>
      </c>
      <c r="N24" s="23">
        <v>-0.17070325564660113</v>
      </c>
      <c r="O24" s="23">
        <v>-9.0368343933689366E-2</v>
      </c>
      <c r="P24" s="23">
        <v>-0.22488125972808604</v>
      </c>
      <c r="Q24" s="23">
        <v>-0.30401870289448218</v>
      </c>
      <c r="R24" s="23">
        <v>-2.9916754053921624</v>
      </c>
      <c r="S24" s="23">
        <v>-0.92431227404790706</v>
      </c>
      <c r="T24" s="23">
        <v>-1.3308836242739726</v>
      </c>
      <c r="U24" s="23">
        <v>-0.52446274156978046</v>
      </c>
      <c r="V24" s="23">
        <v>-0.79729147328191907</v>
      </c>
      <c r="W24" s="23">
        <v>-2.3266554135961851E-2</v>
      </c>
      <c r="X24" s="23">
        <v>2.540501067441503E-16</v>
      </c>
      <c r="Y24" s="23">
        <v>-1.4666165470295546E-2</v>
      </c>
      <c r="Z24" s="23">
        <v>-0.5520480841806219</v>
      </c>
    </row>
    <row r="25" spans="2:26">
      <c r="B25" s="5" t="s">
        <v>124</v>
      </c>
      <c r="C25" s="23">
        <v>-10.933987331261616</v>
      </c>
      <c r="D25" s="23">
        <v>16.117802961049598</v>
      </c>
      <c r="E25" s="23">
        <v>0.24155255558402539</v>
      </c>
      <c r="F25" s="23">
        <v>7.1479201164154238E-2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</row>
    <row r="26" spans="2:26">
      <c r="B26" s="5" t="s">
        <v>125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-24.094986548305403</v>
      </c>
      <c r="O26" s="23">
        <v>0</v>
      </c>
      <c r="P26" s="23">
        <v>0</v>
      </c>
      <c r="Q26" s="23">
        <v>20.100110708175563</v>
      </c>
      <c r="R26" s="23">
        <v>0.89414570192459453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-23.348858950501288</v>
      </c>
      <c r="Z26" s="23">
        <v>0</v>
      </c>
    </row>
    <row r="27" spans="2:26">
      <c r="B27" s="5" t="s">
        <v>126</v>
      </c>
      <c r="C27" s="23">
        <v>0</v>
      </c>
      <c r="D27" s="23">
        <v>0</v>
      </c>
      <c r="E27" s="23">
        <v>0</v>
      </c>
      <c r="F27" s="23">
        <v>0</v>
      </c>
      <c r="G27" s="23">
        <v>-1.1221324669139487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</row>
    <row r="28" spans="2:26">
      <c r="B28" s="5" t="s">
        <v>127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12.506445398882327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</row>
    <row r="29" spans="2:26">
      <c r="B29" s="5" t="s">
        <v>128</v>
      </c>
      <c r="C29" s="23">
        <v>0</v>
      </c>
      <c r="D29" s="23">
        <v>0</v>
      </c>
      <c r="E29" s="23">
        <v>0</v>
      </c>
      <c r="F29" s="23">
        <v>2.0535988509437533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-17.859871963794816</v>
      </c>
    </row>
    <row r="30" spans="2:26">
      <c r="B30" s="8" t="s">
        <v>129</v>
      </c>
      <c r="C30" s="24">
        <f t="shared" ref="C30:Z30" si="1">+SUM(C21:C29)</f>
        <v>-35.709772488399985</v>
      </c>
      <c r="D30" s="24">
        <f t="shared" si="1"/>
        <v>-9.376603258434109</v>
      </c>
      <c r="E30" s="24">
        <f t="shared" si="1"/>
        <v>-24.366512050825527</v>
      </c>
      <c r="F30" s="24">
        <f t="shared" si="1"/>
        <v>-26.785738132490231</v>
      </c>
      <c r="G30" s="24">
        <f t="shared" si="1"/>
        <v>-32.260783856402988</v>
      </c>
      <c r="H30" s="24">
        <f t="shared" si="1"/>
        <v>-22.394619957803823</v>
      </c>
      <c r="I30" s="24">
        <f t="shared" si="1"/>
        <v>-35.798067364288173</v>
      </c>
      <c r="J30" s="24">
        <f t="shared" si="1"/>
        <v>-20.8406948766144</v>
      </c>
      <c r="K30" s="24">
        <f t="shared" si="1"/>
        <v>-31.730315916621919</v>
      </c>
      <c r="L30" s="24">
        <f t="shared" si="1"/>
        <v>-23.497599455156884</v>
      </c>
      <c r="M30" s="24">
        <f t="shared" si="1"/>
        <v>-18.965037821537653</v>
      </c>
      <c r="N30" s="24">
        <f t="shared" si="1"/>
        <v>-35.298165743710342</v>
      </c>
      <c r="O30" s="24">
        <f t="shared" si="1"/>
        <v>-32.261884570237953</v>
      </c>
      <c r="P30" s="24">
        <f t="shared" si="1"/>
        <v>-32.358280908973882</v>
      </c>
      <c r="Q30" s="24">
        <f t="shared" si="1"/>
        <v>-11.594066287653479</v>
      </c>
      <c r="R30" s="24">
        <f t="shared" si="1"/>
        <v>-169.7464222118914</v>
      </c>
      <c r="S30" s="24">
        <f t="shared" si="1"/>
        <v>-67.081359026989688</v>
      </c>
      <c r="T30" s="24">
        <f t="shared" si="1"/>
        <v>-50.005992462818952</v>
      </c>
      <c r="U30" s="24">
        <f t="shared" si="1"/>
        <v>-50.974079483276128</v>
      </c>
      <c r="V30" s="24">
        <f t="shared" si="1"/>
        <v>-133.87099276257334</v>
      </c>
      <c r="W30" s="24">
        <f t="shared" si="1"/>
        <v>-135.95419407296589</v>
      </c>
      <c r="X30" s="24">
        <f t="shared" si="1"/>
        <v>-85.265893058394511</v>
      </c>
      <c r="Y30" s="24">
        <f t="shared" si="1"/>
        <v>-85.012494676561403</v>
      </c>
      <c r="Z30" s="24">
        <f t="shared" si="1"/>
        <v>-101.4393346895742</v>
      </c>
    </row>
    <row r="31" spans="2:26">
      <c r="B31" s="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2:26">
      <c r="B32" s="5" t="s">
        <v>130</v>
      </c>
      <c r="C32" s="23">
        <v>0</v>
      </c>
      <c r="D32" s="23">
        <v>0</v>
      </c>
      <c r="E32" s="23">
        <v>0</v>
      </c>
      <c r="F32" s="23">
        <v>116.54281251780186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124.82310596367036</v>
      </c>
      <c r="V32" s="23">
        <v>0</v>
      </c>
      <c r="W32" s="23">
        <v>-5.407025914418492E-18</v>
      </c>
      <c r="X32" s="23">
        <v>122.63580483864115</v>
      </c>
      <c r="Y32" s="23">
        <v>0</v>
      </c>
      <c r="Z32" s="23">
        <v>0</v>
      </c>
    </row>
    <row r="33" spans="2:26">
      <c r="B33" s="5" t="s">
        <v>131</v>
      </c>
      <c r="C33" s="23">
        <v>0</v>
      </c>
      <c r="D33" s="23">
        <v>0</v>
      </c>
      <c r="E33" s="23">
        <v>0</v>
      </c>
      <c r="F33" s="23">
        <v>-121.55517168533734</v>
      </c>
      <c r="G33" s="23">
        <v>-5.4645185881005442</v>
      </c>
      <c r="H33" s="23">
        <v>0</v>
      </c>
      <c r="I33" s="23">
        <v>-5.7890003274788571</v>
      </c>
      <c r="J33" s="23">
        <v>-1.8230616821595322</v>
      </c>
      <c r="K33" s="23">
        <v>0</v>
      </c>
      <c r="L33" s="23">
        <v>0</v>
      </c>
      <c r="M33" s="23">
        <v>-12.328725185010256</v>
      </c>
      <c r="N33" s="23">
        <v>-12.499912562469348</v>
      </c>
      <c r="O33" s="23">
        <v>-32.668271573811232</v>
      </c>
      <c r="P33" s="23">
        <v>-1.0695939628143305</v>
      </c>
      <c r="Q33" s="23">
        <v>-110.35576455776805</v>
      </c>
      <c r="R33" s="23">
        <v>0</v>
      </c>
      <c r="S33" s="23">
        <v>0</v>
      </c>
      <c r="T33" s="23">
        <v>0</v>
      </c>
      <c r="U33" s="23">
        <v>-126.74943900597744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</row>
    <row r="34" spans="2:26">
      <c r="B34" s="5" t="s">
        <v>132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-1.1593872874991251</v>
      </c>
      <c r="P34" s="23">
        <v>-0.95014746595759236</v>
      </c>
      <c r="Q34" s="23">
        <v>-1.0196064788961221</v>
      </c>
      <c r="R34" s="23">
        <v>-1.3109086576960598</v>
      </c>
      <c r="S34" s="23">
        <v>-1.0910287387094342</v>
      </c>
      <c r="T34" s="23">
        <v>-1.1188953014278562</v>
      </c>
      <c r="U34" s="23">
        <v>-1.1947770789781489</v>
      </c>
      <c r="V34" s="23">
        <v>-1.2131221964243524</v>
      </c>
      <c r="W34" s="23">
        <v>-1.1606825393546218</v>
      </c>
      <c r="X34" s="23">
        <v>-1.2260447525469684</v>
      </c>
      <c r="Y34" s="23">
        <v>-1.2511266953594249</v>
      </c>
      <c r="Z34" s="23">
        <v>-1.1880561285498457</v>
      </c>
    </row>
    <row r="35" spans="2:26">
      <c r="B35" s="5" t="s">
        <v>133</v>
      </c>
      <c r="C35" s="23">
        <v>-4.2447622644594079</v>
      </c>
      <c r="D35" s="23">
        <v>-8.6547229510074111</v>
      </c>
      <c r="E35" s="23">
        <v>-4.2222682943717755</v>
      </c>
      <c r="F35" s="23">
        <v>-9.1920112175002266</v>
      </c>
      <c r="G35" s="23">
        <v>-4.2770441733900872</v>
      </c>
      <c r="H35" s="23">
        <v>-8.2959108245815116</v>
      </c>
      <c r="I35" s="23">
        <v>-3.1047451565519926</v>
      </c>
      <c r="J35" s="23">
        <v>-7.8659843987398661</v>
      </c>
      <c r="K35" s="23">
        <v>-2.7975896236475641</v>
      </c>
      <c r="L35" s="23">
        <v>-8.0768094269372881</v>
      </c>
      <c r="M35" s="23">
        <v>-2.6758586679622711</v>
      </c>
      <c r="N35" s="23">
        <v>-7.9861121091775837</v>
      </c>
      <c r="O35" s="23">
        <v>-3.2764965486539706</v>
      </c>
      <c r="P35" s="23">
        <v>-8.1008310207776582</v>
      </c>
      <c r="Q35" s="23">
        <v>-2.4179702177702564</v>
      </c>
      <c r="R35" s="23">
        <v>-6.3241339329291568</v>
      </c>
      <c r="S35" s="23">
        <v>-1.1019215486532452</v>
      </c>
      <c r="T35" s="23">
        <v>-6.3230738824492789</v>
      </c>
      <c r="U35" s="23">
        <v>-3.9949986870727501</v>
      </c>
      <c r="V35" s="23">
        <v>-0.98454607318748055</v>
      </c>
      <c r="W35" s="23">
        <v>-6.8041664236775343</v>
      </c>
      <c r="X35" s="23">
        <v>-1.0657872965618045</v>
      </c>
      <c r="Y35" s="23">
        <v>-6.7484124861058765</v>
      </c>
      <c r="Z35" s="23">
        <v>-6.2217507363112325</v>
      </c>
    </row>
    <row r="36" spans="2:26">
      <c r="B36" s="5" t="s">
        <v>134</v>
      </c>
      <c r="C36" s="23">
        <v>0</v>
      </c>
      <c r="D36" s="23">
        <v>0</v>
      </c>
      <c r="E36" s="23">
        <v>0</v>
      </c>
      <c r="F36" s="23">
        <v>-1.2550733015351263</v>
      </c>
      <c r="G36" s="23">
        <v>-2.5264994747859513</v>
      </c>
      <c r="H36" s="23">
        <v>-1.3503722360517514</v>
      </c>
      <c r="I36" s="23">
        <v>0</v>
      </c>
      <c r="J36" s="23">
        <v>-0.98913332511456498</v>
      </c>
      <c r="K36" s="23">
        <v>-1.0676202073838528</v>
      </c>
      <c r="L36" s="23">
        <v>-1.0865580589142603</v>
      </c>
      <c r="M36" s="23">
        <v>-1.0375804280358014</v>
      </c>
      <c r="N36" s="23">
        <v>-1.0429302925973818</v>
      </c>
      <c r="O36" s="23">
        <v>-0.81766284765268904</v>
      </c>
      <c r="P36" s="23">
        <v>-0.77032274897383213</v>
      </c>
      <c r="Q36" s="23">
        <v>-0.72507497602247384</v>
      </c>
      <c r="R36" s="23">
        <v>-0.86623050482482877</v>
      </c>
      <c r="S36" s="23">
        <v>-0.81416156012515439</v>
      </c>
      <c r="T36" s="23">
        <v>-0.77893371409676926</v>
      </c>
      <c r="U36" s="23">
        <v>-0.79504889533503731</v>
      </c>
      <c r="V36" s="23">
        <v>-0.76912825161168352</v>
      </c>
      <c r="W36" s="23">
        <v>-0.79565597835294233</v>
      </c>
      <c r="X36" s="23">
        <v>-0.77883421739745518</v>
      </c>
      <c r="Y36" s="23">
        <v>-0.7812188665175166</v>
      </c>
      <c r="Z36" s="23">
        <v>-0.75927034267854365</v>
      </c>
    </row>
    <row r="37" spans="2:26">
      <c r="B37" s="5" t="s">
        <v>135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-9.942181638277372</v>
      </c>
      <c r="Q37" s="23">
        <v>-10.397989562150144</v>
      </c>
      <c r="R37" s="23">
        <v>-10.202239792983439</v>
      </c>
      <c r="S37" s="23">
        <v>-10.154406942575323</v>
      </c>
      <c r="T37" s="23">
        <v>-9.715037286965913</v>
      </c>
      <c r="U37" s="23">
        <v>-9.916029468691594</v>
      </c>
      <c r="V37" s="23">
        <v>-9.5927413432487736</v>
      </c>
      <c r="W37" s="23">
        <v>0</v>
      </c>
      <c r="X37" s="23">
        <v>0</v>
      </c>
      <c r="Y37" s="23">
        <v>0</v>
      </c>
      <c r="Z37" s="23">
        <v>0</v>
      </c>
    </row>
    <row r="38" spans="2:26">
      <c r="B38" s="5" t="s">
        <v>136</v>
      </c>
      <c r="C38" s="23">
        <v>0</v>
      </c>
      <c r="D38" s="23">
        <v>32.724377333472503</v>
      </c>
      <c r="E38" s="23">
        <v>3.2676008398349554E-2</v>
      </c>
      <c r="F38" s="23">
        <v>0</v>
      </c>
      <c r="G38" s="23">
        <v>4.6367231377104226E-3</v>
      </c>
      <c r="H38" s="23">
        <v>8.3634929463961181E-15</v>
      </c>
      <c r="I38" s="23">
        <v>0</v>
      </c>
      <c r="J38" s="23">
        <v>0</v>
      </c>
      <c r="K38" s="23">
        <v>5.9044291640804906E-3</v>
      </c>
      <c r="L38" s="23">
        <v>-4.0226027699816635E-15</v>
      </c>
      <c r="M38" s="23">
        <v>9.5512911846206175E-15</v>
      </c>
      <c r="N38" s="23">
        <v>1.7765463058127857</v>
      </c>
      <c r="O38" s="23">
        <v>-1.284031540904947E-14</v>
      </c>
      <c r="P38" s="23">
        <v>0</v>
      </c>
      <c r="Q38" s="23">
        <v>0</v>
      </c>
      <c r="R38" s="23">
        <v>7.0299096209164191E-2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</row>
    <row r="39" spans="2:26">
      <c r="B39" s="8" t="s">
        <v>137</v>
      </c>
      <c r="C39" s="24">
        <f t="shared" ref="C39" si="2">+SUM(C32:C38)</f>
        <v>-4.2447622644594079</v>
      </c>
      <c r="D39" s="24">
        <f t="shared" ref="D39:Z39" si="3">+SUM(D32:D38)</f>
        <v>24.069654382465092</v>
      </c>
      <c r="E39" s="24">
        <f t="shared" si="3"/>
        <v>-4.1895922859734256</v>
      </c>
      <c r="F39" s="24">
        <f t="shared" si="3"/>
        <v>-15.459443686570832</v>
      </c>
      <c r="G39" s="24">
        <f t="shared" si="3"/>
        <v>-12.26342551313887</v>
      </c>
      <c r="H39" s="24">
        <f t="shared" si="3"/>
        <v>-9.6462830606332535</v>
      </c>
      <c r="I39" s="24">
        <f t="shared" si="3"/>
        <v>-8.8937454840308501</v>
      </c>
      <c r="J39" s="24">
        <f t="shared" si="3"/>
        <v>-10.678179406013964</v>
      </c>
      <c r="K39" s="24">
        <f t="shared" si="3"/>
        <v>-3.8593054018673367</v>
      </c>
      <c r="L39" s="24">
        <f t="shared" si="3"/>
        <v>-9.1633674858515519</v>
      </c>
      <c r="M39" s="24">
        <f t="shared" si="3"/>
        <v>-16.042164281008318</v>
      </c>
      <c r="N39" s="24">
        <f t="shared" si="3"/>
        <v>-19.752408658431527</v>
      </c>
      <c r="O39" s="24">
        <f t="shared" si="3"/>
        <v>-37.921818257617034</v>
      </c>
      <c r="P39" s="24">
        <f t="shared" si="3"/>
        <v>-20.833076836800785</v>
      </c>
      <c r="Q39" s="24">
        <f t="shared" si="3"/>
        <v>-124.91640579260705</v>
      </c>
      <c r="R39" s="24">
        <f t="shared" si="3"/>
        <v>-18.633213792224321</v>
      </c>
      <c r="S39" s="24">
        <f t="shared" si="3"/>
        <v>-13.161518790063155</v>
      </c>
      <c r="T39" s="24">
        <f t="shared" si="3"/>
        <v>-17.935940184939817</v>
      </c>
      <c r="U39" s="24">
        <f t="shared" si="3"/>
        <v>-17.827187172384608</v>
      </c>
      <c r="V39" s="24">
        <f t="shared" si="3"/>
        <v>-12.55953786447229</v>
      </c>
      <c r="W39" s="24">
        <f t="shared" si="3"/>
        <v>-8.7605049413850988</v>
      </c>
      <c r="X39" s="24">
        <f t="shared" si="3"/>
        <v>119.56513857213491</v>
      </c>
      <c r="Y39" s="24">
        <f t="shared" si="3"/>
        <v>-8.7807580479828182</v>
      </c>
      <c r="Z39" s="24">
        <f t="shared" si="3"/>
        <v>-8.1690772075396225</v>
      </c>
    </row>
    <row r="40" spans="2:26">
      <c r="B40" s="5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2:26">
      <c r="B41" s="8" t="s">
        <v>138</v>
      </c>
      <c r="C41" s="24">
        <f t="shared" ref="C41" si="4">+C19+C30+C39</f>
        <v>22.297683870082746</v>
      </c>
      <c r="D41" s="24">
        <f t="shared" ref="D41:Z41" si="5">+D19+D30+D39</f>
        <v>85.986416120701364</v>
      </c>
      <c r="E41" s="24">
        <f t="shared" si="5"/>
        <v>53.001306682011517</v>
      </c>
      <c r="F41" s="24">
        <f t="shared" si="5"/>
        <v>-14.852249666170746</v>
      </c>
      <c r="G41" s="24">
        <f t="shared" si="5"/>
        <v>-53.507043462475693</v>
      </c>
      <c r="H41" s="24">
        <f t="shared" si="5"/>
        <v>-30.969798105159185</v>
      </c>
      <c r="I41" s="24">
        <f t="shared" si="5"/>
        <v>-3.6952200359610412</v>
      </c>
      <c r="J41" s="24">
        <f t="shared" si="5"/>
        <v>-1.3339226929033074</v>
      </c>
      <c r="K41" s="24">
        <f t="shared" si="5"/>
        <v>12.333791833388235</v>
      </c>
      <c r="L41" s="24">
        <f t="shared" si="5"/>
        <v>43.116512634347089</v>
      </c>
      <c r="M41" s="24">
        <f t="shared" si="5"/>
        <v>18.685665748813157</v>
      </c>
      <c r="N41" s="24">
        <f t="shared" si="5"/>
        <v>60.042203944160612</v>
      </c>
      <c r="O41" s="24">
        <f t="shared" si="5"/>
        <v>50.959156752791387</v>
      </c>
      <c r="P41" s="24">
        <f t="shared" si="5"/>
        <v>21.176196806337202</v>
      </c>
      <c r="Q41" s="24">
        <f t="shared" si="5"/>
        <v>-18.090650743038182</v>
      </c>
      <c r="R41" s="24">
        <f t="shared" si="5"/>
        <v>-150.07572827698891</v>
      </c>
      <c r="S41" s="24">
        <f t="shared" si="5"/>
        <v>48.568045790859614</v>
      </c>
      <c r="T41" s="24">
        <f t="shared" si="5"/>
        <v>63.086891829296768</v>
      </c>
      <c r="U41" s="24">
        <f t="shared" si="5"/>
        <v>2.5975100809333931</v>
      </c>
      <c r="V41" s="24">
        <f t="shared" si="5"/>
        <v>12.384150688586359</v>
      </c>
      <c r="W41" s="24">
        <f t="shared" si="5"/>
        <v>-21.739502102167755</v>
      </c>
      <c r="X41" s="24">
        <f t="shared" si="5"/>
        <v>98.010159975794537</v>
      </c>
      <c r="Y41" s="24">
        <f t="shared" si="5"/>
        <v>38.668805211584058</v>
      </c>
      <c r="Z41" s="24">
        <f t="shared" si="5"/>
        <v>-31.795682307185722</v>
      </c>
    </row>
    <row r="42" spans="2:26">
      <c r="B42" s="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>
        <v>0</v>
      </c>
      <c r="U42" s="30">
        <v>0</v>
      </c>
      <c r="V42" s="30"/>
      <c r="W42" s="30"/>
      <c r="X42" s="30"/>
      <c r="Y42" s="30"/>
      <c r="Z42" s="30"/>
    </row>
    <row r="43" spans="2:26">
      <c r="B43" s="8" t="s">
        <v>139</v>
      </c>
      <c r="C43" s="24">
        <v>0.43361658323366115</v>
      </c>
      <c r="D43" s="24">
        <v>1.9057549842676451</v>
      </c>
      <c r="E43" s="24">
        <v>-11.100498578799062</v>
      </c>
      <c r="F43" s="24">
        <v>6.3591961961900942</v>
      </c>
      <c r="G43" s="24">
        <v>-16.076693142791584</v>
      </c>
      <c r="H43" s="24">
        <v>5.1969324459212487</v>
      </c>
      <c r="I43" s="24">
        <v>2.7509799932711001</v>
      </c>
      <c r="J43" s="24">
        <v>10.282797180774672</v>
      </c>
      <c r="K43" s="24">
        <v>0.27649631302462119</v>
      </c>
      <c r="L43" s="24">
        <v>-0.56121023677827964</v>
      </c>
      <c r="M43" s="24">
        <v>-4.5948402551045646</v>
      </c>
      <c r="N43" s="24">
        <v>-0.23634829056013729</v>
      </c>
      <c r="O43" s="24">
        <v>0.17989569423735929</v>
      </c>
      <c r="P43" s="24">
        <v>-26.641785686874641</v>
      </c>
      <c r="Q43" s="24">
        <v>-12.976171940096194</v>
      </c>
      <c r="R43" s="24">
        <v>16.30394881683273</v>
      </c>
      <c r="S43" s="24">
        <v>-4.6498969005047144</v>
      </c>
      <c r="T43" s="24">
        <v>-2.2356065075178364</v>
      </c>
      <c r="U43" s="24">
        <v>1.4500412310433539</v>
      </c>
      <c r="V43" s="24">
        <v>-6.9838739122415774</v>
      </c>
      <c r="W43" s="24">
        <v>-7.2591476604170069</v>
      </c>
      <c r="X43" s="24">
        <v>3.7086873202222108</v>
      </c>
      <c r="Y43" s="24">
        <v>6.291435509766373</v>
      </c>
      <c r="Z43" s="24">
        <v>-23.296067317858196</v>
      </c>
    </row>
    <row r="44" spans="2:26">
      <c r="B44" s="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26">
      <c r="B45" s="5" t="s">
        <v>140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26">
      <c r="B46" s="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26"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26"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26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2:26">
      <c r="B50" s="5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>
      <c r="B51" s="5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>
      <c r="B52" s="5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474dbd8-ba81-4d90-996a-d477b932d5bf">
      <UserInfo>
        <DisplayName>Ståle Myhre</DisplayName>
        <AccountId>20</AccountId>
        <AccountType/>
      </UserInfo>
      <UserInfo>
        <DisplayName>Birte Norheim</DisplayName>
        <AccountId>243</AccountId>
        <AccountType/>
      </UserInfo>
      <UserInfo>
        <DisplayName>Trond Omdal</DisplayName>
        <AccountId>568</AccountId>
        <AccountType/>
      </UserInfo>
    </SharedWithUsers>
    <TaxCatchAll xmlns="497ec011-310e-436e-a736-ec466ab75ade" xsi:nil="true"/>
    <lcf76f155ced4ddcb4097134ff3c332f xmlns="e1fd735c-1f22-4b11-b1ee-68b947347390">
      <Terms xmlns="http://schemas.microsoft.com/office/infopath/2007/PartnerControls"/>
    </lcf76f155ced4ddcb4097134ff3c332f>
    <_ip_UnifiedCompliancePolicyUIAction xmlns="http://schemas.microsoft.com/sharepoint/v3" xsi:nil="true"/>
    <_Flow_SignoffStatus xmlns="e1fd735c-1f22-4b11-b1ee-68b947347390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58DF847FF88846BA153527855A10AC" ma:contentTypeVersion="21" ma:contentTypeDescription="Opprett et nytt dokument." ma:contentTypeScope="" ma:versionID="650395b18287ea3bbad233f8476405f2">
  <xsd:schema xmlns:xsd="http://www.w3.org/2001/XMLSchema" xmlns:xs="http://www.w3.org/2001/XMLSchema" xmlns:p="http://schemas.microsoft.com/office/2006/metadata/properties" xmlns:ns1="http://schemas.microsoft.com/sharepoint/v3" xmlns:ns2="0474dbd8-ba81-4d90-996a-d477b932d5bf" xmlns:ns3="e1fd735c-1f22-4b11-b1ee-68b947347390" xmlns:ns4="497ec011-310e-436e-a736-ec466ab75ade" targetNamespace="http://schemas.microsoft.com/office/2006/metadata/properties" ma:root="true" ma:fieldsID="c5c387475d79f104f4d41bf6ebd2fe7e" ns1:_="" ns2:_="" ns3:_="" ns4:_="">
    <xsd:import namespace="http://schemas.microsoft.com/sharepoint/v3"/>
    <xsd:import namespace="0474dbd8-ba81-4d90-996a-d477b932d5bf"/>
    <xsd:import namespace="e1fd735c-1f22-4b11-b1ee-68b947347390"/>
    <xsd:import namespace="497ec011-310e-436e-a736-ec466ab75a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4dbd8-ba81-4d90-996a-d477b932d5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d735c-1f22-4b11-b1ee-68b94734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3663495-9b24-4009-93e3-e27549280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ec011-310e-436e-a736-ec466ab75ad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1e6cd08-3372-4ea6-9980-b04cf4d9c4e3}" ma:internalName="TaxCatchAll" ma:showField="CatchAllData" ma:web="0474dbd8-ba81-4d90-996a-d477b932d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0E0AA-322B-4FD7-B036-56E19E265277}">
  <ds:schemaRefs>
    <ds:schemaRef ds:uri="http://schemas.microsoft.com/office/2006/metadata/properties"/>
    <ds:schemaRef ds:uri="http://schemas.microsoft.com/office/infopath/2007/PartnerControls"/>
    <ds:schemaRef ds:uri="0474dbd8-ba81-4d90-996a-d477b932d5bf"/>
    <ds:schemaRef ds:uri="497ec011-310e-436e-a736-ec466ab75ade"/>
    <ds:schemaRef ds:uri="e1fd735c-1f22-4b11-b1ee-68b94734739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A1F3527-15B5-4D78-B77B-21CCD54489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36175D-5E72-4AEE-8B32-241074A16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4dbd8-ba81-4d90-996a-d477b932d5bf"/>
    <ds:schemaRef ds:uri="e1fd735c-1f22-4b11-b1ee-68b947347390"/>
    <ds:schemaRef ds:uri="497ec011-310e-436e-a736-ec466ab75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Cash flow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Ketil Wikan</dc:creator>
  <cp:keywords/>
  <dc:description/>
  <cp:lastModifiedBy>Hege Forus</cp:lastModifiedBy>
  <cp:revision/>
  <dcterms:created xsi:type="dcterms:W3CDTF">2020-09-01T08:13:12Z</dcterms:created>
  <dcterms:modified xsi:type="dcterms:W3CDTF">2025-04-14T11:17:44Z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0x0101004A58DF847FF88846BA153527855A10AC</vt:lpwstr>
  </property>
  <property fmtid="{D5CDD505-2E9C-101B-9397-08002B2CF9AE}" pid="3" name="MediaServiceImageTags">
    <vt:lpwstr/>
  </property>
</Properties>
</file>